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827"/>
  <workbookPr filterPrivacy="1" codeName="ThisWorkbook" defaultThemeVersion="124226"/>
  <bookViews>
    <workbookView xWindow="0" yWindow="0" windowWidth="18930" windowHeight="6810" tabRatio="941"/>
  </bookViews>
  <sheets>
    <sheet name="Notes &amp; Contents" sheetId="8" r:id="rId1"/>
    <sheet name="Data Blocks" sheetId="49" r:id="rId2"/>
    <sheet name="Entities" sheetId="45" r:id="rId3"/>
    <sheet name="Attributes" sheetId="48" r:id="rId4"/>
    <sheet name="Entity &amp; Attribute Detail" sheetId="44" r:id="rId5"/>
    <sheet name="Relationships" sheetId="50" r:id="rId6"/>
  </sheets>
  <definedNames>
    <definedName name="_xlnm._FilterDatabase" localSheetId="3" hidden="1">Attributes!$A$1:$H$295</definedName>
    <definedName name="_xlnm._FilterDatabase" localSheetId="2" hidden="1">Entities!$A$1:$E$116</definedName>
    <definedName name="_xlnm._FilterDatabase" localSheetId="4" hidden="1">'Entity &amp; Attribute Detail'!$A$1:$V$495</definedName>
    <definedName name="_xlnm._FilterDatabase" localSheetId="5" hidden="1">Relationships!$A$1:$J$262</definedName>
    <definedName name="_xlnm.Print_Area" localSheetId="4">'Entity &amp; Attribute Detail'!$A$2:$S$352</definedName>
    <definedName name="_xlnm.Print_Area" localSheetId="0">'Notes &amp; Contents'!$A$1:$C$34</definedName>
    <definedName name="_xlnm.Print_Titles" localSheetId="4">'Entity &amp; Attribute Detail'!$1:$1</definedName>
  </definedNames>
  <calcPr calcId="162913"/>
  <fileRecoveryPr autoRecover="0"/>
</workbook>
</file>

<file path=xl/calcChain.xml><?xml version="1.0" encoding="utf-8"?>
<calcChain xmlns="http://schemas.openxmlformats.org/spreadsheetml/2006/main">
  <c r="H3" i="44" l="1"/>
  <c r="I3" i="44"/>
  <c r="J3" i="44"/>
  <c r="K3" i="44"/>
  <c r="L3" i="44"/>
  <c r="M3" i="44"/>
  <c r="N3" i="44"/>
  <c r="H4" i="44"/>
  <c r="I4" i="44"/>
  <c r="J4" i="44"/>
  <c r="K4" i="44"/>
  <c r="L4" i="44"/>
  <c r="M4" i="44"/>
  <c r="N4" i="44"/>
  <c r="H5" i="44"/>
  <c r="I5" i="44"/>
  <c r="J5" i="44"/>
  <c r="K5" i="44"/>
  <c r="L5" i="44"/>
  <c r="M5" i="44"/>
  <c r="N5" i="44"/>
  <c r="H6" i="44"/>
  <c r="I6" i="44"/>
  <c r="J6" i="44"/>
  <c r="K6" i="44"/>
  <c r="L6" i="44"/>
  <c r="M6" i="44"/>
  <c r="N6" i="44"/>
  <c r="H7" i="44"/>
  <c r="I7" i="44"/>
  <c r="J7" i="44"/>
  <c r="K7" i="44"/>
  <c r="L7" i="44"/>
  <c r="M7" i="44"/>
  <c r="N7" i="44"/>
  <c r="H8" i="44"/>
  <c r="I8" i="44"/>
  <c r="J8" i="44"/>
  <c r="K8" i="44"/>
  <c r="L8" i="44"/>
  <c r="M8" i="44"/>
  <c r="N8" i="44"/>
  <c r="H9" i="44"/>
  <c r="I9" i="44"/>
  <c r="J9" i="44"/>
  <c r="K9" i="44"/>
  <c r="L9" i="44"/>
  <c r="M9" i="44"/>
  <c r="N9" i="44"/>
  <c r="H10" i="44"/>
  <c r="I10" i="44"/>
  <c r="J10" i="44"/>
  <c r="K10" i="44"/>
  <c r="L10" i="44"/>
  <c r="M10" i="44"/>
  <c r="N10" i="44"/>
  <c r="H11" i="44"/>
  <c r="I11" i="44"/>
  <c r="J11" i="44"/>
  <c r="K11" i="44"/>
  <c r="L11" i="44"/>
  <c r="M11" i="44"/>
  <c r="N11" i="44"/>
  <c r="H12" i="44"/>
  <c r="I12" i="44"/>
  <c r="J12" i="44"/>
  <c r="K12" i="44"/>
  <c r="L12" i="44"/>
  <c r="M12" i="44"/>
  <c r="N12" i="44"/>
  <c r="H13" i="44"/>
  <c r="I13" i="44"/>
  <c r="J13" i="44"/>
  <c r="K13" i="44"/>
  <c r="L13" i="44"/>
  <c r="M13" i="44"/>
  <c r="N13" i="44"/>
  <c r="H14" i="44"/>
  <c r="I14" i="44"/>
  <c r="J14" i="44"/>
  <c r="K14" i="44"/>
  <c r="L14" i="44"/>
  <c r="M14" i="44"/>
  <c r="N14" i="44"/>
  <c r="H15" i="44"/>
  <c r="I15" i="44"/>
  <c r="J15" i="44"/>
  <c r="K15" i="44"/>
  <c r="L15" i="44"/>
  <c r="M15" i="44"/>
  <c r="N15" i="44"/>
  <c r="H16" i="44"/>
  <c r="I16" i="44"/>
  <c r="J16" i="44"/>
  <c r="K16" i="44"/>
  <c r="L16" i="44"/>
  <c r="M16" i="44"/>
  <c r="N16" i="44"/>
  <c r="H17" i="44"/>
  <c r="I17" i="44"/>
  <c r="J17" i="44"/>
  <c r="K17" i="44"/>
  <c r="L17" i="44"/>
  <c r="M17" i="44"/>
  <c r="N17" i="44"/>
  <c r="H18" i="44"/>
  <c r="I18" i="44"/>
  <c r="J18" i="44"/>
  <c r="K18" i="44"/>
  <c r="L18" i="44"/>
  <c r="M18" i="44"/>
  <c r="N18" i="44"/>
  <c r="H19" i="44"/>
  <c r="I19" i="44"/>
  <c r="J19" i="44"/>
  <c r="K19" i="44"/>
  <c r="L19" i="44"/>
  <c r="M19" i="44"/>
  <c r="N19" i="44"/>
  <c r="H20" i="44"/>
  <c r="I20" i="44"/>
  <c r="J20" i="44"/>
  <c r="K20" i="44"/>
  <c r="L20" i="44"/>
  <c r="M20" i="44"/>
  <c r="N20" i="44"/>
  <c r="H21" i="44"/>
  <c r="I21" i="44"/>
  <c r="J21" i="44"/>
  <c r="K21" i="44"/>
  <c r="L21" i="44"/>
  <c r="M21" i="44"/>
  <c r="N21" i="44"/>
  <c r="H22" i="44"/>
  <c r="I22" i="44"/>
  <c r="J22" i="44"/>
  <c r="K22" i="44"/>
  <c r="L22" i="44"/>
  <c r="M22" i="44"/>
  <c r="N22" i="44"/>
  <c r="H23" i="44"/>
  <c r="I23" i="44"/>
  <c r="J23" i="44"/>
  <c r="K23" i="44"/>
  <c r="L23" i="44"/>
  <c r="M23" i="44"/>
  <c r="N23" i="44"/>
  <c r="H24" i="44"/>
  <c r="I24" i="44"/>
  <c r="J24" i="44"/>
  <c r="K24" i="44"/>
  <c r="L24" i="44"/>
  <c r="M24" i="44"/>
  <c r="N24" i="44"/>
  <c r="H25" i="44"/>
  <c r="I25" i="44"/>
  <c r="J25" i="44"/>
  <c r="K25" i="44"/>
  <c r="L25" i="44"/>
  <c r="M25" i="44"/>
  <c r="N25" i="44"/>
  <c r="H26" i="44"/>
  <c r="I26" i="44"/>
  <c r="J26" i="44"/>
  <c r="K26" i="44"/>
  <c r="L26" i="44"/>
  <c r="M26" i="44"/>
  <c r="N26" i="44"/>
  <c r="H27" i="44"/>
  <c r="I27" i="44"/>
  <c r="J27" i="44"/>
  <c r="K27" i="44"/>
  <c r="L27" i="44"/>
  <c r="M27" i="44"/>
  <c r="N27" i="44"/>
  <c r="H28" i="44"/>
  <c r="I28" i="44"/>
  <c r="J28" i="44"/>
  <c r="K28" i="44"/>
  <c r="L28" i="44"/>
  <c r="M28" i="44"/>
  <c r="N28" i="44"/>
  <c r="H29" i="44"/>
  <c r="I29" i="44"/>
  <c r="J29" i="44"/>
  <c r="K29" i="44"/>
  <c r="L29" i="44"/>
  <c r="M29" i="44"/>
  <c r="N29" i="44"/>
  <c r="H30" i="44"/>
  <c r="I30" i="44"/>
  <c r="J30" i="44"/>
  <c r="K30" i="44"/>
  <c r="L30" i="44"/>
  <c r="M30" i="44"/>
  <c r="N30" i="44"/>
  <c r="H31" i="44"/>
  <c r="I31" i="44"/>
  <c r="J31" i="44"/>
  <c r="K31" i="44"/>
  <c r="L31" i="44"/>
  <c r="M31" i="44"/>
  <c r="N31" i="44"/>
  <c r="H32" i="44"/>
  <c r="I32" i="44"/>
  <c r="J32" i="44"/>
  <c r="K32" i="44"/>
  <c r="L32" i="44"/>
  <c r="M32" i="44"/>
  <c r="N32" i="44"/>
  <c r="H33" i="44"/>
  <c r="I33" i="44"/>
  <c r="J33" i="44"/>
  <c r="K33" i="44"/>
  <c r="L33" i="44"/>
  <c r="M33" i="44"/>
  <c r="N33" i="44"/>
  <c r="H34" i="44"/>
  <c r="I34" i="44"/>
  <c r="J34" i="44"/>
  <c r="K34" i="44"/>
  <c r="L34" i="44"/>
  <c r="M34" i="44"/>
  <c r="N34" i="44"/>
  <c r="H35" i="44"/>
  <c r="I35" i="44"/>
  <c r="J35" i="44"/>
  <c r="K35" i="44"/>
  <c r="L35" i="44"/>
  <c r="M35" i="44"/>
  <c r="N35" i="44"/>
  <c r="H36" i="44"/>
  <c r="I36" i="44"/>
  <c r="J36" i="44"/>
  <c r="K36" i="44"/>
  <c r="L36" i="44"/>
  <c r="M36" i="44"/>
  <c r="N36" i="44"/>
  <c r="H37" i="44"/>
  <c r="I37" i="44"/>
  <c r="J37" i="44"/>
  <c r="K37" i="44"/>
  <c r="L37" i="44"/>
  <c r="M37" i="44"/>
  <c r="N37" i="44"/>
  <c r="H38" i="44"/>
  <c r="I38" i="44"/>
  <c r="J38" i="44"/>
  <c r="K38" i="44"/>
  <c r="L38" i="44"/>
  <c r="M38" i="44"/>
  <c r="N38" i="44"/>
  <c r="H39" i="44"/>
  <c r="I39" i="44"/>
  <c r="J39" i="44"/>
  <c r="K39" i="44"/>
  <c r="L39" i="44"/>
  <c r="M39" i="44"/>
  <c r="N39" i="44"/>
  <c r="H40" i="44"/>
  <c r="I40" i="44"/>
  <c r="J40" i="44"/>
  <c r="K40" i="44"/>
  <c r="L40" i="44"/>
  <c r="M40" i="44"/>
  <c r="N40" i="44"/>
  <c r="H41" i="44"/>
  <c r="I41" i="44"/>
  <c r="J41" i="44"/>
  <c r="K41" i="44"/>
  <c r="L41" i="44"/>
  <c r="M41" i="44"/>
  <c r="N41" i="44"/>
  <c r="H42" i="44"/>
  <c r="I42" i="44"/>
  <c r="J42" i="44"/>
  <c r="K42" i="44"/>
  <c r="L42" i="44"/>
  <c r="M42" i="44"/>
  <c r="N42" i="44"/>
  <c r="H43" i="44"/>
  <c r="I43" i="44"/>
  <c r="J43" i="44"/>
  <c r="K43" i="44"/>
  <c r="L43" i="44"/>
  <c r="M43" i="44"/>
  <c r="N43" i="44"/>
  <c r="H44" i="44"/>
  <c r="I44" i="44"/>
  <c r="J44" i="44"/>
  <c r="K44" i="44"/>
  <c r="L44" i="44"/>
  <c r="M44" i="44"/>
  <c r="N44" i="44"/>
  <c r="H45" i="44"/>
  <c r="I45" i="44"/>
  <c r="J45" i="44"/>
  <c r="K45" i="44"/>
  <c r="L45" i="44"/>
  <c r="M45" i="44"/>
  <c r="N45" i="44"/>
  <c r="H46" i="44"/>
  <c r="I46" i="44"/>
  <c r="J46" i="44"/>
  <c r="K46" i="44"/>
  <c r="L46" i="44"/>
  <c r="M46" i="44"/>
  <c r="N46" i="44"/>
  <c r="H47" i="44"/>
  <c r="I47" i="44"/>
  <c r="J47" i="44"/>
  <c r="K47" i="44"/>
  <c r="L47" i="44"/>
  <c r="M47" i="44"/>
  <c r="N47" i="44"/>
  <c r="H48" i="44"/>
  <c r="I48" i="44"/>
  <c r="J48" i="44"/>
  <c r="K48" i="44"/>
  <c r="L48" i="44"/>
  <c r="M48" i="44"/>
  <c r="N48" i="44"/>
  <c r="H49" i="44"/>
  <c r="I49" i="44"/>
  <c r="J49" i="44"/>
  <c r="K49" i="44"/>
  <c r="L49" i="44"/>
  <c r="M49" i="44"/>
  <c r="N49" i="44"/>
  <c r="H50" i="44"/>
  <c r="I50" i="44"/>
  <c r="J50" i="44"/>
  <c r="K50" i="44"/>
  <c r="L50" i="44"/>
  <c r="M50" i="44"/>
  <c r="N50" i="44"/>
  <c r="H51" i="44"/>
  <c r="I51" i="44"/>
  <c r="J51" i="44"/>
  <c r="K51" i="44"/>
  <c r="L51" i="44"/>
  <c r="M51" i="44"/>
  <c r="N51" i="44"/>
  <c r="H52" i="44"/>
  <c r="I52" i="44"/>
  <c r="J52" i="44"/>
  <c r="K52" i="44"/>
  <c r="L52" i="44"/>
  <c r="M52" i="44"/>
  <c r="N52" i="44"/>
  <c r="H53" i="44"/>
  <c r="I53" i="44"/>
  <c r="J53" i="44"/>
  <c r="K53" i="44"/>
  <c r="L53" i="44"/>
  <c r="M53" i="44"/>
  <c r="N53" i="44"/>
  <c r="H54" i="44"/>
  <c r="I54" i="44"/>
  <c r="J54" i="44"/>
  <c r="K54" i="44"/>
  <c r="L54" i="44"/>
  <c r="M54" i="44"/>
  <c r="N54" i="44"/>
  <c r="H55" i="44"/>
  <c r="I55" i="44"/>
  <c r="J55" i="44"/>
  <c r="K55" i="44"/>
  <c r="L55" i="44"/>
  <c r="M55" i="44"/>
  <c r="N55" i="44"/>
  <c r="H56" i="44"/>
  <c r="I56" i="44"/>
  <c r="J56" i="44"/>
  <c r="K56" i="44"/>
  <c r="L56" i="44"/>
  <c r="M56" i="44"/>
  <c r="N56" i="44"/>
  <c r="H57" i="44"/>
  <c r="I57" i="44"/>
  <c r="J57" i="44"/>
  <c r="K57" i="44"/>
  <c r="L57" i="44"/>
  <c r="M57" i="44"/>
  <c r="N57" i="44"/>
  <c r="H58" i="44"/>
  <c r="I58" i="44"/>
  <c r="J58" i="44"/>
  <c r="K58" i="44"/>
  <c r="L58" i="44"/>
  <c r="M58" i="44"/>
  <c r="N58" i="44"/>
  <c r="H59" i="44"/>
  <c r="I59" i="44"/>
  <c r="J59" i="44"/>
  <c r="K59" i="44"/>
  <c r="L59" i="44"/>
  <c r="M59" i="44"/>
  <c r="N59" i="44"/>
  <c r="H60" i="44"/>
  <c r="I60" i="44"/>
  <c r="J60" i="44"/>
  <c r="K60" i="44"/>
  <c r="L60" i="44"/>
  <c r="M60" i="44"/>
  <c r="N60" i="44"/>
  <c r="H61" i="44"/>
  <c r="I61" i="44"/>
  <c r="J61" i="44"/>
  <c r="K61" i="44"/>
  <c r="L61" i="44"/>
  <c r="M61" i="44"/>
  <c r="N61" i="44"/>
  <c r="H62" i="44"/>
  <c r="I62" i="44"/>
  <c r="J62" i="44"/>
  <c r="K62" i="44"/>
  <c r="L62" i="44"/>
  <c r="M62" i="44"/>
  <c r="N62" i="44"/>
  <c r="H63" i="44"/>
  <c r="I63" i="44"/>
  <c r="J63" i="44"/>
  <c r="K63" i="44"/>
  <c r="L63" i="44"/>
  <c r="M63" i="44"/>
  <c r="N63" i="44"/>
  <c r="H64" i="44"/>
  <c r="I64" i="44"/>
  <c r="J64" i="44"/>
  <c r="K64" i="44"/>
  <c r="L64" i="44"/>
  <c r="M64" i="44"/>
  <c r="N64" i="44"/>
  <c r="H65" i="44"/>
  <c r="I65" i="44"/>
  <c r="J65" i="44"/>
  <c r="K65" i="44"/>
  <c r="L65" i="44"/>
  <c r="M65" i="44"/>
  <c r="N65" i="44"/>
  <c r="H66" i="44"/>
  <c r="I66" i="44"/>
  <c r="J66" i="44"/>
  <c r="K66" i="44"/>
  <c r="L66" i="44"/>
  <c r="M66" i="44"/>
  <c r="N66" i="44"/>
  <c r="H67" i="44"/>
  <c r="I67" i="44"/>
  <c r="J67" i="44"/>
  <c r="K67" i="44"/>
  <c r="L67" i="44"/>
  <c r="M67" i="44"/>
  <c r="N67" i="44"/>
  <c r="H68" i="44"/>
  <c r="I68" i="44"/>
  <c r="J68" i="44"/>
  <c r="K68" i="44"/>
  <c r="L68" i="44"/>
  <c r="M68" i="44"/>
  <c r="N68" i="44"/>
  <c r="H69" i="44"/>
  <c r="I69" i="44"/>
  <c r="J69" i="44"/>
  <c r="K69" i="44"/>
  <c r="L69" i="44"/>
  <c r="M69" i="44"/>
  <c r="N69" i="44"/>
  <c r="H70" i="44"/>
  <c r="I70" i="44"/>
  <c r="J70" i="44"/>
  <c r="K70" i="44"/>
  <c r="L70" i="44"/>
  <c r="M70" i="44"/>
  <c r="N70" i="44"/>
  <c r="H71" i="44"/>
  <c r="I71" i="44"/>
  <c r="J71" i="44"/>
  <c r="K71" i="44"/>
  <c r="L71" i="44"/>
  <c r="M71" i="44"/>
  <c r="N71" i="44"/>
  <c r="H72" i="44"/>
  <c r="I72" i="44"/>
  <c r="J72" i="44"/>
  <c r="K72" i="44"/>
  <c r="L72" i="44"/>
  <c r="M72" i="44"/>
  <c r="N72" i="44"/>
  <c r="H73" i="44"/>
  <c r="I73" i="44"/>
  <c r="J73" i="44"/>
  <c r="K73" i="44"/>
  <c r="L73" i="44"/>
  <c r="M73" i="44"/>
  <c r="N73" i="44"/>
  <c r="H74" i="44"/>
  <c r="I74" i="44"/>
  <c r="J74" i="44"/>
  <c r="K74" i="44"/>
  <c r="L74" i="44"/>
  <c r="M74" i="44"/>
  <c r="N74" i="44"/>
  <c r="H75" i="44"/>
  <c r="I75" i="44"/>
  <c r="J75" i="44"/>
  <c r="K75" i="44"/>
  <c r="L75" i="44"/>
  <c r="M75" i="44"/>
  <c r="N75" i="44"/>
  <c r="H76" i="44"/>
  <c r="I76" i="44"/>
  <c r="J76" i="44"/>
  <c r="K76" i="44"/>
  <c r="L76" i="44"/>
  <c r="M76" i="44"/>
  <c r="N76" i="44"/>
  <c r="H77" i="44"/>
  <c r="I77" i="44"/>
  <c r="J77" i="44"/>
  <c r="K77" i="44"/>
  <c r="L77" i="44"/>
  <c r="M77" i="44"/>
  <c r="N77" i="44"/>
  <c r="H78" i="44"/>
  <c r="I78" i="44"/>
  <c r="J78" i="44"/>
  <c r="K78" i="44"/>
  <c r="L78" i="44"/>
  <c r="M78" i="44"/>
  <c r="N78" i="44"/>
  <c r="H79" i="44"/>
  <c r="I79" i="44"/>
  <c r="J79" i="44"/>
  <c r="K79" i="44"/>
  <c r="L79" i="44"/>
  <c r="M79" i="44"/>
  <c r="N79" i="44"/>
  <c r="H80" i="44"/>
  <c r="I80" i="44"/>
  <c r="J80" i="44"/>
  <c r="K80" i="44"/>
  <c r="L80" i="44"/>
  <c r="M80" i="44"/>
  <c r="N80" i="44"/>
  <c r="H81" i="44"/>
  <c r="I81" i="44"/>
  <c r="J81" i="44"/>
  <c r="K81" i="44"/>
  <c r="L81" i="44"/>
  <c r="M81" i="44"/>
  <c r="N81" i="44"/>
  <c r="H82" i="44"/>
  <c r="I82" i="44"/>
  <c r="J82" i="44"/>
  <c r="K82" i="44"/>
  <c r="L82" i="44"/>
  <c r="M82" i="44"/>
  <c r="N82" i="44"/>
  <c r="H83" i="44"/>
  <c r="I83" i="44"/>
  <c r="J83" i="44"/>
  <c r="K83" i="44"/>
  <c r="L83" i="44"/>
  <c r="M83" i="44"/>
  <c r="N83" i="44"/>
  <c r="H84" i="44"/>
  <c r="I84" i="44"/>
  <c r="J84" i="44"/>
  <c r="K84" i="44"/>
  <c r="L84" i="44"/>
  <c r="M84" i="44"/>
  <c r="N84" i="44"/>
  <c r="H85" i="44"/>
  <c r="I85" i="44"/>
  <c r="J85" i="44"/>
  <c r="K85" i="44"/>
  <c r="L85" i="44"/>
  <c r="M85" i="44"/>
  <c r="N85" i="44"/>
  <c r="H86" i="44"/>
  <c r="I86" i="44"/>
  <c r="J86" i="44"/>
  <c r="K86" i="44"/>
  <c r="L86" i="44"/>
  <c r="M86" i="44"/>
  <c r="N86" i="44"/>
  <c r="H87" i="44"/>
  <c r="I87" i="44"/>
  <c r="J87" i="44"/>
  <c r="K87" i="44"/>
  <c r="L87" i="44"/>
  <c r="M87" i="44"/>
  <c r="N87" i="44"/>
  <c r="H88" i="44"/>
  <c r="I88" i="44"/>
  <c r="J88" i="44"/>
  <c r="K88" i="44"/>
  <c r="L88" i="44"/>
  <c r="M88" i="44"/>
  <c r="N88" i="44"/>
  <c r="H89" i="44"/>
  <c r="I89" i="44"/>
  <c r="J89" i="44"/>
  <c r="K89" i="44"/>
  <c r="L89" i="44"/>
  <c r="M89" i="44"/>
  <c r="N89" i="44"/>
  <c r="H90" i="44"/>
  <c r="I90" i="44"/>
  <c r="J90" i="44"/>
  <c r="K90" i="44"/>
  <c r="L90" i="44"/>
  <c r="M90" i="44"/>
  <c r="N90" i="44"/>
  <c r="H91" i="44"/>
  <c r="I91" i="44"/>
  <c r="J91" i="44"/>
  <c r="K91" i="44"/>
  <c r="L91" i="44"/>
  <c r="M91" i="44"/>
  <c r="N91" i="44"/>
  <c r="H92" i="44"/>
  <c r="I92" i="44"/>
  <c r="J92" i="44"/>
  <c r="K92" i="44"/>
  <c r="L92" i="44"/>
  <c r="M92" i="44"/>
  <c r="N92" i="44"/>
  <c r="H93" i="44"/>
  <c r="I93" i="44"/>
  <c r="J93" i="44"/>
  <c r="K93" i="44"/>
  <c r="L93" i="44"/>
  <c r="M93" i="44"/>
  <c r="N93" i="44"/>
  <c r="H94" i="44"/>
  <c r="I94" i="44"/>
  <c r="J94" i="44"/>
  <c r="K94" i="44"/>
  <c r="L94" i="44"/>
  <c r="M94" i="44"/>
  <c r="N94" i="44"/>
  <c r="H95" i="44"/>
  <c r="I95" i="44"/>
  <c r="J95" i="44"/>
  <c r="K95" i="44"/>
  <c r="L95" i="44"/>
  <c r="M95" i="44"/>
  <c r="N95" i="44"/>
  <c r="H96" i="44"/>
  <c r="I96" i="44"/>
  <c r="J96" i="44"/>
  <c r="K96" i="44"/>
  <c r="L96" i="44"/>
  <c r="M96" i="44"/>
  <c r="N96" i="44"/>
  <c r="H97" i="44"/>
  <c r="I97" i="44"/>
  <c r="J97" i="44"/>
  <c r="K97" i="44"/>
  <c r="L97" i="44"/>
  <c r="M97" i="44"/>
  <c r="N97" i="44"/>
  <c r="H98" i="44"/>
  <c r="I98" i="44"/>
  <c r="J98" i="44"/>
  <c r="K98" i="44"/>
  <c r="L98" i="44"/>
  <c r="M98" i="44"/>
  <c r="N98" i="44"/>
  <c r="H99" i="44"/>
  <c r="I99" i="44"/>
  <c r="J99" i="44"/>
  <c r="K99" i="44"/>
  <c r="L99" i="44"/>
  <c r="M99" i="44"/>
  <c r="N99" i="44"/>
  <c r="H100" i="44"/>
  <c r="I100" i="44"/>
  <c r="J100" i="44"/>
  <c r="K100" i="44"/>
  <c r="L100" i="44"/>
  <c r="M100" i="44"/>
  <c r="N100" i="44"/>
  <c r="H101" i="44"/>
  <c r="I101" i="44"/>
  <c r="J101" i="44"/>
  <c r="K101" i="44"/>
  <c r="L101" i="44"/>
  <c r="M101" i="44"/>
  <c r="N101" i="44"/>
  <c r="H102" i="44"/>
  <c r="I102" i="44"/>
  <c r="J102" i="44"/>
  <c r="K102" i="44"/>
  <c r="L102" i="44"/>
  <c r="M102" i="44"/>
  <c r="N102" i="44"/>
  <c r="H103" i="44"/>
  <c r="I103" i="44"/>
  <c r="J103" i="44"/>
  <c r="K103" i="44"/>
  <c r="L103" i="44"/>
  <c r="M103" i="44"/>
  <c r="N103" i="44"/>
  <c r="H104" i="44"/>
  <c r="I104" i="44"/>
  <c r="J104" i="44"/>
  <c r="K104" i="44"/>
  <c r="L104" i="44"/>
  <c r="M104" i="44"/>
  <c r="N104" i="44"/>
  <c r="H105" i="44"/>
  <c r="I105" i="44"/>
  <c r="J105" i="44"/>
  <c r="K105" i="44"/>
  <c r="L105" i="44"/>
  <c r="M105" i="44"/>
  <c r="N105" i="44"/>
  <c r="H106" i="44"/>
  <c r="I106" i="44"/>
  <c r="J106" i="44"/>
  <c r="K106" i="44"/>
  <c r="L106" i="44"/>
  <c r="M106" i="44"/>
  <c r="N106" i="44"/>
  <c r="H107" i="44"/>
  <c r="I107" i="44"/>
  <c r="J107" i="44"/>
  <c r="K107" i="44"/>
  <c r="L107" i="44"/>
  <c r="M107" i="44"/>
  <c r="N107" i="44"/>
  <c r="H108" i="44"/>
  <c r="I108" i="44"/>
  <c r="J108" i="44"/>
  <c r="K108" i="44"/>
  <c r="L108" i="44"/>
  <c r="M108" i="44"/>
  <c r="N108" i="44"/>
  <c r="H109" i="44"/>
  <c r="I109" i="44"/>
  <c r="J109" i="44"/>
  <c r="K109" i="44"/>
  <c r="L109" i="44"/>
  <c r="M109" i="44"/>
  <c r="N109" i="44"/>
  <c r="H110" i="44"/>
  <c r="I110" i="44"/>
  <c r="J110" i="44"/>
  <c r="K110" i="44"/>
  <c r="L110" i="44"/>
  <c r="M110" i="44"/>
  <c r="N110" i="44"/>
  <c r="H111" i="44"/>
  <c r="I111" i="44"/>
  <c r="J111" i="44"/>
  <c r="K111" i="44"/>
  <c r="L111" i="44"/>
  <c r="M111" i="44"/>
  <c r="N111" i="44"/>
  <c r="H112" i="44"/>
  <c r="I112" i="44"/>
  <c r="J112" i="44"/>
  <c r="K112" i="44"/>
  <c r="L112" i="44"/>
  <c r="M112" i="44"/>
  <c r="N112" i="44"/>
  <c r="H113" i="44"/>
  <c r="I113" i="44"/>
  <c r="J113" i="44"/>
  <c r="K113" i="44"/>
  <c r="L113" i="44"/>
  <c r="M113" i="44"/>
  <c r="N113" i="44"/>
  <c r="H114" i="44"/>
  <c r="I114" i="44"/>
  <c r="J114" i="44"/>
  <c r="K114" i="44"/>
  <c r="L114" i="44"/>
  <c r="M114" i="44"/>
  <c r="N114" i="44"/>
  <c r="H115" i="44"/>
  <c r="I115" i="44"/>
  <c r="J115" i="44"/>
  <c r="K115" i="44"/>
  <c r="L115" i="44"/>
  <c r="M115" i="44"/>
  <c r="N115" i="44"/>
  <c r="H116" i="44"/>
  <c r="I116" i="44"/>
  <c r="J116" i="44"/>
  <c r="K116" i="44"/>
  <c r="L116" i="44"/>
  <c r="M116" i="44"/>
  <c r="N116" i="44"/>
  <c r="H117" i="44"/>
  <c r="I117" i="44"/>
  <c r="J117" i="44"/>
  <c r="K117" i="44"/>
  <c r="L117" i="44"/>
  <c r="M117" i="44"/>
  <c r="N117" i="44"/>
  <c r="H118" i="44"/>
  <c r="I118" i="44"/>
  <c r="J118" i="44"/>
  <c r="K118" i="44"/>
  <c r="L118" i="44"/>
  <c r="M118" i="44"/>
  <c r="N118" i="44"/>
  <c r="H119" i="44"/>
  <c r="I119" i="44"/>
  <c r="J119" i="44"/>
  <c r="K119" i="44"/>
  <c r="L119" i="44"/>
  <c r="M119" i="44"/>
  <c r="N119" i="44"/>
  <c r="H120" i="44"/>
  <c r="I120" i="44"/>
  <c r="J120" i="44"/>
  <c r="K120" i="44"/>
  <c r="L120" i="44"/>
  <c r="M120" i="44"/>
  <c r="N120" i="44"/>
  <c r="H121" i="44"/>
  <c r="I121" i="44"/>
  <c r="J121" i="44"/>
  <c r="K121" i="44"/>
  <c r="L121" i="44"/>
  <c r="M121" i="44"/>
  <c r="N121" i="44"/>
  <c r="H122" i="44"/>
  <c r="I122" i="44"/>
  <c r="J122" i="44"/>
  <c r="K122" i="44"/>
  <c r="L122" i="44"/>
  <c r="M122" i="44"/>
  <c r="N122" i="44"/>
  <c r="H123" i="44"/>
  <c r="I123" i="44"/>
  <c r="J123" i="44"/>
  <c r="K123" i="44"/>
  <c r="L123" i="44"/>
  <c r="M123" i="44"/>
  <c r="N123" i="44"/>
  <c r="H124" i="44"/>
  <c r="I124" i="44"/>
  <c r="J124" i="44"/>
  <c r="K124" i="44"/>
  <c r="L124" i="44"/>
  <c r="M124" i="44"/>
  <c r="N124" i="44"/>
  <c r="H125" i="44"/>
  <c r="I125" i="44"/>
  <c r="J125" i="44"/>
  <c r="K125" i="44"/>
  <c r="L125" i="44"/>
  <c r="M125" i="44"/>
  <c r="N125" i="44"/>
  <c r="H126" i="44"/>
  <c r="I126" i="44"/>
  <c r="J126" i="44"/>
  <c r="K126" i="44"/>
  <c r="L126" i="44"/>
  <c r="M126" i="44"/>
  <c r="N126" i="44"/>
  <c r="H127" i="44"/>
  <c r="I127" i="44"/>
  <c r="J127" i="44"/>
  <c r="K127" i="44"/>
  <c r="L127" i="44"/>
  <c r="M127" i="44"/>
  <c r="N127" i="44"/>
  <c r="H128" i="44"/>
  <c r="I128" i="44"/>
  <c r="J128" i="44"/>
  <c r="K128" i="44"/>
  <c r="L128" i="44"/>
  <c r="M128" i="44"/>
  <c r="N128" i="44"/>
  <c r="H129" i="44"/>
  <c r="I129" i="44"/>
  <c r="J129" i="44"/>
  <c r="K129" i="44"/>
  <c r="L129" i="44"/>
  <c r="M129" i="44"/>
  <c r="N129" i="44"/>
  <c r="H130" i="44"/>
  <c r="I130" i="44"/>
  <c r="J130" i="44"/>
  <c r="K130" i="44"/>
  <c r="L130" i="44"/>
  <c r="M130" i="44"/>
  <c r="N130" i="44"/>
  <c r="H131" i="44"/>
  <c r="I131" i="44"/>
  <c r="J131" i="44"/>
  <c r="K131" i="44"/>
  <c r="L131" i="44"/>
  <c r="M131" i="44"/>
  <c r="N131" i="44"/>
  <c r="H132" i="44"/>
  <c r="I132" i="44"/>
  <c r="J132" i="44"/>
  <c r="K132" i="44"/>
  <c r="L132" i="44"/>
  <c r="M132" i="44"/>
  <c r="N132" i="44"/>
  <c r="H133" i="44"/>
  <c r="I133" i="44"/>
  <c r="J133" i="44"/>
  <c r="K133" i="44"/>
  <c r="L133" i="44"/>
  <c r="M133" i="44"/>
  <c r="N133" i="44"/>
  <c r="H134" i="44"/>
  <c r="I134" i="44"/>
  <c r="J134" i="44"/>
  <c r="K134" i="44"/>
  <c r="L134" i="44"/>
  <c r="M134" i="44"/>
  <c r="N134" i="44"/>
  <c r="H135" i="44"/>
  <c r="I135" i="44"/>
  <c r="J135" i="44"/>
  <c r="K135" i="44"/>
  <c r="L135" i="44"/>
  <c r="M135" i="44"/>
  <c r="N135" i="44"/>
  <c r="H136" i="44"/>
  <c r="I136" i="44"/>
  <c r="J136" i="44"/>
  <c r="K136" i="44"/>
  <c r="L136" i="44"/>
  <c r="M136" i="44"/>
  <c r="N136" i="44"/>
  <c r="H137" i="44"/>
  <c r="I137" i="44"/>
  <c r="J137" i="44"/>
  <c r="K137" i="44"/>
  <c r="L137" i="44"/>
  <c r="M137" i="44"/>
  <c r="N137" i="44"/>
  <c r="H138" i="44"/>
  <c r="I138" i="44"/>
  <c r="J138" i="44"/>
  <c r="K138" i="44"/>
  <c r="L138" i="44"/>
  <c r="M138" i="44"/>
  <c r="N138" i="44"/>
  <c r="H139" i="44"/>
  <c r="I139" i="44"/>
  <c r="J139" i="44"/>
  <c r="K139" i="44"/>
  <c r="L139" i="44"/>
  <c r="M139" i="44"/>
  <c r="N139" i="44"/>
  <c r="H140" i="44"/>
  <c r="I140" i="44"/>
  <c r="J140" i="44"/>
  <c r="K140" i="44"/>
  <c r="L140" i="44"/>
  <c r="M140" i="44"/>
  <c r="N140" i="44"/>
  <c r="H141" i="44"/>
  <c r="I141" i="44"/>
  <c r="J141" i="44"/>
  <c r="K141" i="44"/>
  <c r="L141" i="44"/>
  <c r="M141" i="44"/>
  <c r="N141" i="44"/>
  <c r="H142" i="44"/>
  <c r="I142" i="44"/>
  <c r="J142" i="44"/>
  <c r="K142" i="44"/>
  <c r="L142" i="44"/>
  <c r="M142" i="44"/>
  <c r="N142" i="44"/>
  <c r="H143" i="44"/>
  <c r="I143" i="44"/>
  <c r="J143" i="44"/>
  <c r="K143" i="44"/>
  <c r="L143" i="44"/>
  <c r="M143" i="44"/>
  <c r="N143" i="44"/>
  <c r="H144" i="44"/>
  <c r="I144" i="44"/>
  <c r="J144" i="44"/>
  <c r="K144" i="44"/>
  <c r="L144" i="44"/>
  <c r="M144" i="44"/>
  <c r="N144" i="44"/>
  <c r="H145" i="44"/>
  <c r="I145" i="44"/>
  <c r="J145" i="44"/>
  <c r="K145" i="44"/>
  <c r="L145" i="44"/>
  <c r="M145" i="44"/>
  <c r="N145" i="44"/>
  <c r="H146" i="44"/>
  <c r="I146" i="44"/>
  <c r="J146" i="44"/>
  <c r="K146" i="44"/>
  <c r="L146" i="44"/>
  <c r="M146" i="44"/>
  <c r="N146" i="44"/>
  <c r="H147" i="44"/>
  <c r="I147" i="44"/>
  <c r="J147" i="44"/>
  <c r="K147" i="44"/>
  <c r="L147" i="44"/>
  <c r="M147" i="44"/>
  <c r="N147" i="44"/>
  <c r="H148" i="44"/>
  <c r="I148" i="44"/>
  <c r="J148" i="44"/>
  <c r="K148" i="44"/>
  <c r="L148" i="44"/>
  <c r="M148" i="44"/>
  <c r="N148" i="44"/>
  <c r="H149" i="44"/>
  <c r="I149" i="44"/>
  <c r="J149" i="44"/>
  <c r="K149" i="44"/>
  <c r="L149" i="44"/>
  <c r="M149" i="44"/>
  <c r="N149" i="44"/>
  <c r="H150" i="44"/>
  <c r="I150" i="44"/>
  <c r="J150" i="44"/>
  <c r="K150" i="44"/>
  <c r="L150" i="44"/>
  <c r="M150" i="44"/>
  <c r="N150" i="44"/>
  <c r="H151" i="44"/>
  <c r="I151" i="44"/>
  <c r="J151" i="44"/>
  <c r="K151" i="44"/>
  <c r="L151" i="44"/>
  <c r="M151" i="44"/>
  <c r="N151" i="44"/>
  <c r="H152" i="44"/>
  <c r="I152" i="44"/>
  <c r="J152" i="44"/>
  <c r="K152" i="44"/>
  <c r="L152" i="44"/>
  <c r="M152" i="44"/>
  <c r="N152" i="44"/>
  <c r="H153" i="44"/>
  <c r="I153" i="44"/>
  <c r="J153" i="44"/>
  <c r="K153" i="44"/>
  <c r="L153" i="44"/>
  <c r="M153" i="44"/>
  <c r="N153" i="44"/>
  <c r="H154" i="44"/>
  <c r="I154" i="44"/>
  <c r="J154" i="44"/>
  <c r="K154" i="44"/>
  <c r="L154" i="44"/>
  <c r="M154" i="44"/>
  <c r="N154" i="44"/>
  <c r="H155" i="44"/>
  <c r="I155" i="44"/>
  <c r="J155" i="44"/>
  <c r="K155" i="44"/>
  <c r="L155" i="44"/>
  <c r="M155" i="44"/>
  <c r="N155" i="44"/>
  <c r="H156" i="44"/>
  <c r="I156" i="44"/>
  <c r="J156" i="44"/>
  <c r="K156" i="44"/>
  <c r="L156" i="44"/>
  <c r="M156" i="44"/>
  <c r="N156" i="44"/>
  <c r="H157" i="44"/>
  <c r="I157" i="44"/>
  <c r="J157" i="44"/>
  <c r="K157" i="44"/>
  <c r="L157" i="44"/>
  <c r="M157" i="44"/>
  <c r="N157" i="44"/>
  <c r="H158" i="44"/>
  <c r="I158" i="44"/>
  <c r="J158" i="44"/>
  <c r="K158" i="44"/>
  <c r="L158" i="44"/>
  <c r="M158" i="44"/>
  <c r="N158" i="44"/>
  <c r="H159" i="44"/>
  <c r="I159" i="44"/>
  <c r="J159" i="44"/>
  <c r="K159" i="44"/>
  <c r="L159" i="44"/>
  <c r="M159" i="44"/>
  <c r="N159" i="44"/>
  <c r="H160" i="44"/>
  <c r="I160" i="44"/>
  <c r="J160" i="44"/>
  <c r="K160" i="44"/>
  <c r="L160" i="44"/>
  <c r="M160" i="44"/>
  <c r="N160" i="44"/>
  <c r="H161" i="44"/>
  <c r="I161" i="44"/>
  <c r="J161" i="44"/>
  <c r="K161" i="44"/>
  <c r="L161" i="44"/>
  <c r="M161" i="44"/>
  <c r="N161" i="44"/>
  <c r="H162" i="44"/>
  <c r="I162" i="44"/>
  <c r="J162" i="44"/>
  <c r="K162" i="44"/>
  <c r="L162" i="44"/>
  <c r="M162" i="44"/>
  <c r="N162" i="44"/>
  <c r="H163" i="44"/>
  <c r="I163" i="44"/>
  <c r="J163" i="44"/>
  <c r="K163" i="44"/>
  <c r="L163" i="44"/>
  <c r="M163" i="44"/>
  <c r="N163" i="44"/>
  <c r="H164" i="44"/>
  <c r="I164" i="44"/>
  <c r="J164" i="44"/>
  <c r="K164" i="44"/>
  <c r="L164" i="44"/>
  <c r="M164" i="44"/>
  <c r="N164" i="44"/>
  <c r="H165" i="44"/>
  <c r="I165" i="44"/>
  <c r="J165" i="44"/>
  <c r="K165" i="44"/>
  <c r="L165" i="44"/>
  <c r="M165" i="44"/>
  <c r="N165" i="44"/>
  <c r="H166" i="44"/>
  <c r="I166" i="44"/>
  <c r="J166" i="44"/>
  <c r="K166" i="44"/>
  <c r="L166" i="44"/>
  <c r="M166" i="44"/>
  <c r="N166" i="44"/>
  <c r="H167" i="44"/>
  <c r="I167" i="44"/>
  <c r="J167" i="44"/>
  <c r="K167" i="44"/>
  <c r="L167" i="44"/>
  <c r="M167" i="44"/>
  <c r="N167" i="44"/>
  <c r="H168" i="44"/>
  <c r="I168" i="44"/>
  <c r="J168" i="44"/>
  <c r="K168" i="44"/>
  <c r="L168" i="44"/>
  <c r="M168" i="44"/>
  <c r="N168" i="44"/>
  <c r="H169" i="44"/>
  <c r="I169" i="44"/>
  <c r="J169" i="44"/>
  <c r="K169" i="44"/>
  <c r="L169" i="44"/>
  <c r="M169" i="44"/>
  <c r="N169" i="44"/>
  <c r="H170" i="44"/>
  <c r="I170" i="44"/>
  <c r="J170" i="44"/>
  <c r="K170" i="44"/>
  <c r="L170" i="44"/>
  <c r="M170" i="44"/>
  <c r="N170" i="44"/>
  <c r="H171" i="44"/>
  <c r="I171" i="44"/>
  <c r="J171" i="44"/>
  <c r="K171" i="44"/>
  <c r="L171" i="44"/>
  <c r="M171" i="44"/>
  <c r="N171" i="44"/>
  <c r="H172" i="44"/>
  <c r="I172" i="44"/>
  <c r="J172" i="44"/>
  <c r="K172" i="44"/>
  <c r="L172" i="44"/>
  <c r="M172" i="44"/>
  <c r="N172" i="44"/>
  <c r="H173" i="44"/>
  <c r="I173" i="44"/>
  <c r="J173" i="44"/>
  <c r="K173" i="44"/>
  <c r="L173" i="44"/>
  <c r="M173" i="44"/>
  <c r="N173" i="44"/>
  <c r="H174" i="44"/>
  <c r="I174" i="44"/>
  <c r="J174" i="44"/>
  <c r="K174" i="44"/>
  <c r="L174" i="44"/>
  <c r="M174" i="44"/>
  <c r="N174" i="44"/>
  <c r="H175" i="44"/>
  <c r="I175" i="44"/>
  <c r="J175" i="44"/>
  <c r="K175" i="44"/>
  <c r="L175" i="44"/>
  <c r="M175" i="44"/>
  <c r="N175" i="44"/>
  <c r="H176" i="44"/>
  <c r="I176" i="44"/>
  <c r="J176" i="44"/>
  <c r="K176" i="44"/>
  <c r="L176" i="44"/>
  <c r="M176" i="44"/>
  <c r="N176" i="44"/>
  <c r="H177" i="44"/>
  <c r="I177" i="44"/>
  <c r="J177" i="44"/>
  <c r="K177" i="44"/>
  <c r="L177" i="44"/>
  <c r="M177" i="44"/>
  <c r="N177" i="44"/>
  <c r="H178" i="44"/>
  <c r="I178" i="44"/>
  <c r="J178" i="44"/>
  <c r="K178" i="44"/>
  <c r="L178" i="44"/>
  <c r="M178" i="44"/>
  <c r="N178" i="44"/>
  <c r="H179" i="44"/>
  <c r="I179" i="44"/>
  <c r="J179" i="44"/>
  <c r="K179" i="44"/>
  <c r="L179" i="44"/>
  <c r="M179" i="44"/>
  <c r="N179" i="44"/>
  <c r="H180" i="44"/>
  <c r="I180" i="44"/>
  <c r="J180" i="44"/>
  <c r="K180" i="44"/>
  <c r="L180" i="44"/>
  <c r="M180" i="44"/>
  <c r="N180" i="44"/>
  <c r="H181" i="44"/>
  <c r="I181" i="44"/>
  <c r="J181" i="44"/>
  <c r="K181" i="44"/>
  <c r="L181" i="44"/>
  <c r="M181" i="44"/>
  <c r="N181" i="44"/>
  <c r="H182" i="44"/>
  <c r="I182" i="44"/>
  <c r="J182" i="44"/>
  <c r="K182" i="44"/>
  <c r="L182" i="44"/>
  <c r="M182" i="44"/>
  <c r="N182" i="44"/>
  <c r="H183" i="44"/>
  <c r="I183" i="44"/>
  <c r="J183" i="44"/>
  <c r="K183" i="44"/>
  <c r="L183" i="44"/>
  <c r="M183" i="44"/>
  <c r="N183" i="44"/>
  <c r="H184" i="44"/>
  <c r="I184" i="44"/>
  <c r="J184" i="44"/>
  <c r="K184" i="44"/>
  <c r="L184" i="44"/>
  <c r="M184" i="44"/>
  <c r="N184" i="44"/>
  <c r="H185" i="44"/>
  <c r="I185" i="44"/>
  <c r="J185" i="44"/>
  <c r="K185" i="44"/>
  <c r="L185" i="44"/>
  <c r="M185" i="44"/>
  <c r="N185" i="44"/>
  <c r="H186" i="44"/>
  <c r="I186" i="44"/>
  <c r="J186" i="44"/>
  <c r="K186" i="44"/>
  <c r="L186" i="44"/>
  <c r="M186" i="44"/>
  <c r="N186" i="44"/>
  <c r="H187" i="44"/>
  <c r="I187" i="44"/>
  <c r="J187" i="44"/>
  <c r="K187" i="44"/>
  <c r="L187" i="44"/>
  <c r="M187" i="44"/>
  <c r="N187" i="44"/>
  <c r="H188" i="44"/>
  <c r="I188" i="44"/>
  <c r="J188" i="44"/>
  <c r="K188" i="44"/>
  <c r="L188" i="44"/>
  <c r="M188" i="44"/>
  <c r="N188" i="44"/>
  <c r="H189" i="44"/>
  <c r="I189" i="44"/>
  <c r="J189" i="44"/>
  <c r="K189" i="44"/>
  <c r="L189" i="44"/>
  <c r="M189" i="44"/>
  <c r="N189" i="44"/>
  <c r="H190" i="44"/>
  <c r="I190" i="44"/>
  <c r="J190" i="44"/>
  <c r="K190" i="44"/>
  <c r="L190" i="44"/>
  <c r="M190" i="44"/>
  <c r="N190" i="44"/>
  <c r="H191" i="44"/>
  <c r="I191" i="44"/>
  <c r="J191" i="44"/>
  <c r="K191" i="44"/>
  <c r="L191" i="44"/>
  <c r="M191" i="44"/>
  <c r="N191" i="44"/>
  <c r="H192" i="44"/>
  <c r="I192" i="44"/>
  <c r="J192" i="44"/>
  <c r="K192" i="44"/>
  <c r="L192" i="44"/>
  <c r="M192" i="44"/>
  <c r="N192" i="44"/>
  <c r="H193" i="44"/>
  <c r="I193" i="44"/>
  <c r="J193" i="44"/>
  <c r="K193" i="44"/>
  <c r="L193" i="44"/>
  <c r="M193" i="44"/>
  <c r="N193" i="44"/>
  <c r="H194" i="44"/>
  <c r="I194" i="44"/>
  <c r="J194" i="44"/>
  <c r="K194" i="44"/>
  <c r="L194" i="44"/>
  <c r="M194" i="44"/>
  <c r="N194" i="44"/>
  <c r="H195" i="44"/>
  <c r="I195" i="44"/>
  <c r="J195" i="44"/>
  <c r="K195" i="44"/>
  <c r="L195" i="44"/>
  <c r="M195" i="44"/>
  <c r="N195" i="44"/>
  <c r="H196" i="44"/>
  <c r="I196" i="44"/>
  <c r="J196" i="44"/>
  <c r="K196" i="44"/>
  <c r="L196" i="44"/>
  <c r="M196" i="44"/>
  <c r="N196" i="44"/>
  <c r="H197" i="44"/>
  <c r="I197" i="44"/>
  <c r="J197" i="44"/>
  <c r="K197" i="44"/>
  <c r="L197" i="44"/>
  <c r="M197" i="44"/>
  <c r="N197" i="44"/>
  <c r="H198" i="44"/>
  <c r="I198" i="44"/>
  <c r="J198" i="44"/>
  <c r="K198" i="44"/>
  <c r="L198" i="44"/>
  <c r="M198" i="44"/>
  <c r="N198" i="44"/>
  <c r="H199" i="44"/>
  <c r="I199" i="44"/>
  <c r="J199" i="44"/>
  <c r="K199" i="44"/>
  <c r="L199" i="44"/>
  <c r="M199" i="44"/>
  <c r="N199" i="44"/>
  <c r="H200" i="44"/>
  <c r="I200" i="44"/>
  <c r="J200" i="44"/>
  <c r="K200" i="44"/>
  <c r="L200" i="44"/>
  <c r="M200" i="44"/>
  <c r="N200" i="44"/>
  <c r="H201" i="44"/>
  <c r="I201" i="44"/>
  <c r="J201" i="44"/>
  <c r="K201" i="44"/>
  <c r="L201" i="44"/>
  <c r="M201" i="44"/>
  <c r="N201" i="44"/>
  <c r="H202" i="44"/>
  <c r="I202" i="44"/>
  <c r="J202" i="44"/>
  <c r="K202" i="44"/>
  <c r="L202" i="44"/>
  <c r="M202" i="44"/>
  <c r="N202" i="44"/>
  <c r="H203" i="44"/>
  <c r="I203" i="44"/>
  <c r="J203" i="44"/>
  <c r="K203" i="44"/>
  <c r="L203" i="44"/>
  <c r="M203" i="44"/>
  <c r="N203" i="44"/>
  <c r="H204" i="44"/>
  <c r="I204" i="44"/>
  <c r="J204" i="44"/>
  <c r="K204" i="44"/>
  <c r="L204" i="44"/>
  <c r="M204" i="44"/>
  <c r="N204" i="44"/>
  <c r="H205" i="44"/>
  <c r="I205" i="44"/>
  <c r="J205" i="44"/>
  <c r="K205" i="44"/>
  <c r="L205" i="44"/>
  <c r="M205" i="44"/>
  <c r="N205" i="44"/>
  <c r="H206" i="44"/>
  <c r="I206" i="44"/>
  <c r="J206" i="44"/>
  <c r="K206" i="44"/>
  <c r="L206" i="44"/>
  <c r="M206" i="44"/>
  <c r="N206" i="44"/>
  <c r="H207" i="44"/>
  <c r="I207" i="44"/>
  <c r="J207" i="44"/>
  <c r="K207" i="44"/>
  <c r="L207" i="44"/>
  <c r="M207" i="44"/>
  <c r="N207" i="44"/>
  <c r="H208" i="44"/>
  <c r="I208" i="44"/>
  <c r="J208" i="44"/>
  <c r="K208" i="44"/>
  <c r="L208" i="44"/>
  <c r="M208" i="44"/>
  <c r="N208" i="44"/>
  <c r="H209" i="44"/>
  <c r="I209" i="44"/>
  <c r="J209" i="44"/>
  <c r="K209" i="44"/>
  <c r="L209" i="44"/>
  <c r="M209" i="44"/>
  <c r="N209" i="44"/>
  <c r="H210" i="44"/>
  <c r="I210" i="44"/>
  <c r="J210" i="44"/>
  <c r="K210" i="44"/>
  <c r="L210" i="44"/>
  <c r="M210" i="44"/>
  <c r="N210" i="44"/>
  <c r="H211" i="44"/>
  <c r="I211" i="44"/>
  <c r="J211" i="44"/>
  <c r="K211" i="44"/>
  <c r="L211" i="44"/>
  <c r="M211" i="44"/>
  <c r="N211" i="44"/>
  <c r="H212" i="44"/>
  <c r="I212" i="44"/>
  <c r="J212" i="44"/>
  <c r="K212" i="44"/>
  <c r="L212" i="44"/>
  <c r="M212" i="44"/>
  <c r="N212" i="44"/>
  <c r="H213" i="44"/>
  <c r="I213" i="44"/>
  <c r="J213" i="44"/>
  <c r="K213" i="44"/>
  <c r="L213" i="44"/>
  <c r="M213" i="44"/>
  <c r="N213" i="44"/>
  <c r="H214" i="44"/>
  <c r="I214" i="44"/>
  <c r="J214" i="44"/>
  <c r="K214" i="44"/>
  <c r="L214" i="44"/>
  <c r="M214" i="44"/>
  <c r="N214" i="44"/>
  <c r="H215" i="44"/>
  <c r="I215" i="44"/>
  <c r="J215" i="44"/>
  <c r="K215" i="44"/>
  <c r="L215" i="44"/>
  <c r="M215" i="44"/>
  <c r="N215" i="44"/>
  <c r="H216" i="44"/>
  <c r="I216" i="44"/>
  <c r="J216" i="44"/>
  <c r="K216" i="44"/>
  <c r="L216" i="44"/>
  <c r="M216" i="44"/>
  <c r="N216" i="44"/>
  <c r="H217" i="44"/>
  <c r="I217" i="44"/>
  <c r="J217" i="44"/>
  <c r="K217" i="44"/>
  <c r="L217" i="44"/>
  <c r="M217" i="44"/>
  <c r="N217" i="44"/>
  <c r="H218" i="44"/>
  <c r="I218" i="44"/>
  <c r="J218" i="44"/>
  <c r="K218" i="44"/>
  <c r="L218" i="44"/>
  <c r="M218" i="44"/>
  <c r="N218" i="44"/>
  <c r="H219" i="44"/>
  <c r="I219" i="44"/>
  <c r="J219" i="44"/>
  <c r="K219" i="44"/>
  <c r="L219" i="44"/>
  <c r="M219" i="44"/>
  <c r="N219" i="44"/>
  <c r="H220" i="44"/>
  <c r="I220" i="44"/>
  <c r="J220" i="44"/>
  <c r="K220" i="44"/>
  <c r="L220" i="44"/>
  <c r="M220" i="44"/>
  <c r="N220" i="44"/>
  <c r="H221" i="44"/>
  <c r="I221" i="44"/>
  <c r="J221" i="44"/>
  <c r="K221" i="44"/>
  <c r="L221" i="44"/>
  <c r="M221" i="44"/>
  <c r="N221" i="44"/>
  <c r="H222" i="44"/>
  <c r="I222" i="44"/>
  <c r="J222" i="44"/>
  <c r="K222" i="44"/>
  <c r="L222" i="44"/>
  <c r="M222" i="44"/>
  <c r="N222" i="44"/>
  <c r="H223" i="44"/>
  <c r="I223" i="44"/>
  <c r="J223" i="44"/>
  <c r="K223" i="44"/>
  <c r="L223" i="44"/>
  <c r="M223" i="44"/>
  <c r="N223" i="44"/>
  <c r="H224" i="44"/>
  <c r="I224" i="44"/>
  <c r="J224" i="44"/>
  <c r="K224" i="44"/>
  <c r="L224" i="44"/>
  <c r="M224" i="44"/>
  <c r="N224" i="44"/>
  <c r="H225" i="44"/>
  <c r="I225" i="44"/>
  <c r="J225" i="44"/>
  <c r="K225" i="44"/>
  <c r="L225" i="44"/>
  <c r="M225" i="44"/>
  <c r="N225" i="44"/>
  <c r="H226" i="44"/>
  <c r="I226" i="44"/>
  <c r="J226" i="44"/>
  <c r="K226" i="44"/>
  <c r="L226" i="44"/>
  <c r="M226" i="44"/>
  <c r="N226" i="44"/>
  <c r="H227" i="44"/>
  <c r="I227" i="44"/>
  <c r="J227" i="44"/>
  <c r="K227" i="44"/>
  <c r="L227" i="44"/>
  <c r="M227" i="44"/>
  <c r="N227" i="44"/>
  <c r="H228" i="44"/>
  <c r="I228" i="44"/>
  <c r="J228" i="44"/>
  <c r="K228" i="44"/>
  <c r="L228" i="44"/>
  <c r="M228" i="44"/>
  <c r="N228" i="44"/>
  <c r="H229" i="44"/>
  <c r="I229" i="44"/>
  <c r="J229" i="44"/>
  <c r="K229" i="44"/>
  <c r="L229" i="44"/>
  <c r="M229" i="44"/>
  <c r="N229" i="44"/>
  <c r="H230" i="44"/>
  <c r="I230" i="44"/>
  <c r="J230" i="44"/>
  <c r="K230" i="44"/>
  <c r="L230" i="44"/>
  <c r="M230" i="44"/>
  <c r="N230" i="44"/>
  <c r="H231" i="44"/>
  <c r="I231" i="44"/>
  <c r="J231" i="44"/>
  <c r="K231" i="44"/>
  <c r="L231" i="44"/>
  <c r="M231" i="44"/>
  <c r="N231" i="44"/>
  <c r="H232" i="44"/>
  <c r="I232" i="44"/>
  <c r="J232" i="44"/>
  <c r="K232" i="44"/>
  <c r="L232" i="44"/>
  <c r="M232" i="44"/>
  <c r="N232" i="44"/>
  <c r="H233" i="44"/>
  <c r="I233" i="44"/>
  <c r="J233" i="44"/>
  <c r="K233" i="44"/>
  <c r="L233" i="44"/>
  <c r="M233" i="44"/>
  <c r="N233" i="44"/>
  <c r="H234" i="44"/>
  <c r="I234" i="44"/>
  <c r="J234" i="44"/>
  <c r="K234" i="44"/>
  <c r="L234" i="44"/>
  <c r="M234" i="44"/>
  <c r="N234" i="44"/>
  <c r="H235" i="44"/>
  <c r="I235" i="44"/>
  <c r="J235" i="44"/>
  <c r="K235" i="44"/>
  <c r="L235" i="44"/>
  <c r="M235" i="44"/>
  <c r="N235" i="44"/>
  <c r="H236" i="44"/>
  <c r="I236" i="44"/>
  <c r="J236" i="44"/>
  <c r="K236" i="44"/>
  <c r="L236" i="44"/>
  <c r="M236" i="44"/>
  <c r="N236" i="44"/>
  <c r="H237" i="44"/>
  <c r="I237" i="44"/>
  <c r="J237" i="44"/>
  <c r="K237" i="44"/>
  <c r="L237" i="44"/>
  <c r="M237" i="44"/>
  <c r="N237" i="44"/>
  <c r="H238" i="44"/>
  <c r="I238" i="44"/>
  <c r="J238" i="44"/>
  <c r="K238" i="44"/>
  <c r="L238" i="44"/>
  <c r="M238" i="44"/>
  <c r="N238" i="44"/>
  <c r="H239" i="44"/>
  <c r="I239" i="44"/>
  <c r="J239" i="44"/>
  <c r="K239" i="44"/>
  <c r="L239" i="44"/>
  <c r="M239" i="44"/>
  <c r="N239" i="44"/>
  <c r="H240" i="44"/>
  <c r="I240" i="44"/>
  <c r="J240" i="44"/>
  <c r="K240" i="44"/>
  <c r="L240" i="44"/>
  <c r="M240" i="44"/>
  <c r="N240" i="44"/>
  <c r="H241" i="44"/>
  <c r="I241" i="44"/>
  <c r="J241" i="44"/>
  <c r="K241" i="44"/>
  <c r="L241" i="44"/>
  <c r="M241" i="44"/>
  <c r="N241" i="44"/>
  <c r="H242" i="44"/>
  <c r="I242" i="44"/>
  <c r="J242" i="44"/>
  <c r="K242" i="44"/>
  <c r="L242" i="44"/>
  <c r="M242" i="44"/>
  <c r="N242" i="44"/>
  <c r="H243" i="44"/>
  <c r="I243" i="44"/>
  <c r="J243" i="44"/>
  <c r="K243" i="44"/>
  <c r="L243" i="44"/>
  <c r="M243" i="44"/>
  <c r="N243" i="44"/>
  <c r="H244" i="44"/>
  <c r="I244" i="44"/>
  <c r="J244" i="44"/>
  <c r="K244" i="44"/>
  <c r="L244" i="44"/>
  <c r="M244" i="44"/>
  <c r="N244" i="44"/>
  <c r="H245" i="44"/>
  <c r="I245" i="44"/>
  <c r="J245" i="44"/>
  <c r="K245" i="44"/>
  <c r="L245" i="44"/>
  <c r="M245" i="44"/>
  <c r="N245" i="44"/>
  <c r="H246" i="44"/>
  <c r="I246" i="44"/>
  <c r="J246" i="44"/>
  <c r="K246" i="44"/>
  <c r="L246" i="44"/>
  <c r="M246" i="44"/>
  <c r="N246" i="44"/>
  <c r="H247" i="44"/>
  <c r="I247" i="44"/>
  <c r="J247" i="44"/>
  <c r="K247" i="44"/>
  <c r="L247" i="44"/>
  <c r="M247" i="44"/>
  <c r="N247" i="44"/>
  <c r="H248" i="44"/>
  <c r="I248" i="44"/>
  <c r="J248" i="44"/>
  <c r="K248" i="44"/>
  <c r="L248" i="44"/>
  <c r="M248" i="44"/>
  <c r="N248" i="44"/>
  <c r="H249" i="44"/>
  <c r="I249" i="44"/>
  <c r="J249" i="44"/>
  <c r="K249" i="44"/>
  <c r="L249" i="44"/>
  <c r="M249" i="44"/>
  <c r="N249" i="44"/>
  <c r="H250" i="44"/>
  <c r="I250" i="44"/>
  <c r="J250" i="44"/>
  <c r="K250" i="44"/>
  <c r="L250" i="44"/>
  <c r="M250" i="44"/>
  <c r="N250" i="44"/>
  <c r="H251" i="44"/>
  <c r="I251" i="44"/>
  <c r="J251" i="44"/>
  <c r="K251" i="44"/>
  <c r="L251" i="44"/>
  <c r="M251" i="44"/>
  <c r="N251" i="44"/>
  <c r="H252" i="44"/>
  <c r="I252" i="44"/>
  <c r="J252" i="44"/>
  <c r="K252" i="44"/>
  <c r="L252" i="44"/>
  <c r="M252" i="44"/>
  <c r="N252" i="44"/>
  <c r="H253" i="44"/>
  <c r="I253" i="44"/>
  <c r="J253" i="44"/>
  <c r="K253" i="44"/>
  <c r="L253" i="44"/>
  <c r="M253" i="44"/>
  <c r="N253" i="44"/>
  <c r="H254" i="44"/>
  <c r="I254" i="44"/>
  <c r="J254" i="44"/>
  <c r="K254" i="44"/>
  <c r="L254" i="44"/>
  <c r="M254" i="44"/>
  <c r="N254" i="44"/>
  <c r="H255" i="44"/>
  <c r="I255" i="44"/>
  <c r="J255" i="44"/>
  <c r="K255" i="44"/>
  <c r="L255" i="44"/>
  <c r="M255" i="44"/>
  <c r="N255" i="44"/>
  <c r="H256" i="44"/>
  <c r="I256" i="44"/>
  <c r="J256" i="44"/>
  <c r="K256" i="44"/>
  <c r="L256" i="44"/>
  <c r="M256" i="44"/>
  <c r="N256" i="44"/>
  <c r="H257" i="44"/>
  <c r="I257" i="44"/>
  <c r="J257" i="44"/>
  <c r="K257" i="44"/>
  <c r="L257" i="44"/>
  <c r="M257" i="44"/>
  <c r="N257" i="44"/>
  <c r="H258" i="44"/>
  <c r="I258" i="44"/>
  <c r="J258" i="44"/>
  <c r="K258" i="44"/>
  <c r="L258" i="44"/>
  <c r="M258" i="44"/>
  <c r="N258" i="44"/>
  <c r="H259" i="44"/>
  <c r="I259" i="44"/>
  <c r="J259" i="44"/>
  <c r="K259" i="44"/>
  <c r="L259" i="44"/>
  <c r="M259" i="44"/>
  <c r="N259" i="44"/>
  <c r="H260" i="44"/>
  <c r="I260" i="44"/>
  <c r="J260" i="44"/>
  <c r="K260" i="44"/>
  <c r="L260" i="44"/>
  <c r="M260" i="44"/>
  <c r="N260" i="44"/>
  <c r="H261" i="44"/>
  <c r="I261" i="44"/>
  <c r="J261" i="44"/>
  <c r="K261" i="44"/>
  <c r="L261" i="44"/>
  <c r="M261" i="44"/>
  <c r="N261" i="44"/>
  <c r="H262" i="44"/>
  <c r="I262" i="44"/>
  <c r="J262" i="44"/>
  <c r="K262" i="44"/>
  <c r="L262" i="44"/>
  <c r="M262" i="44"/>
  <c r="N262" i="44"/>
  <c r="H263" i="44"/>
  <c r="I263" i="44"/>
  <c r="J263" i="44"/>
  <c r="K263" i="44"/>
  <c r="L263" i="44"/>
  <c r="M263" i="44"/>
  <c r="N263" i="44"/>
  <c r="H264" i="44"/>
  <c r="I264" i="44"/>
  <c r="J264" i="44"/>
  <c r="K264" i="44"/>
  <c r="L264" i="44"/>
  <c r="M264" i="44"/>
  <c r="N264" i="44"/>
  <c r="H265" i="44"/>
  <c r="I265" i="44"/>
  <c r="J265" i="44"/>
  <c r="K265" i="44"/>
  <c r="L265" i="44"/>
  <c r="M265" i="44"/>
  <c r="N265" i="44"/>
  <c r="H266" i="44"/>
  <c r="I266" i="44"/>
  <c r="J266" i="44"/>
  <c r="K266" i="44"/>
  <c r="L266" i="44"/>
  <c r="M266" i="44"/>
  <c r="N266" i="44"/>
  <c r="H267" i="44"/>
  <c r="I267" i="44"/>
  <c r="J267" i="44"/>
  <c r="K267" i="44"/>
  <c r="L267" i="44"/>
  <c r="M267" i="44"/>
  <c r="N267" i="44"/>
  <c r="H268" i="44"/>
  <c r="I268" i="44"/>
  <c r="J268" i="44"/>
  <c r="K268" i="44"/>
  <c r="L268" i="44"/>
  <c r="M268" i="44"/>
  <c r="N268" i="44"/>
  <c r="H269" i="44"/>
  <c r="I269" i="44"/>
  <c r="J269" i="44"/>
  <c r="K269" i="44"/>
  <c r="L269" i="44"/>
  <c r="M269" i="44"/>
  <c r="N269" i="44"/>
  <c r="H270" i="44"/>
  <c r="I270" i="44"/>
  <c r="J270" i="44"/>
  <c r="K270" i="44"/>
  <c r="L270" i="44"/>
  <c r="M270" i="44"/>
  <c r="N270" i="44"/>
  <c r="H271" i="44"/>
  <c r="I271" i="44"/>
  <c r="J271" i="44"/>
  <c r="K271" i="44"/>
  <c r="L271" i="44"/>
  <c r="M271" i="44"/>
  <c r="N271" i="44"/>
  <c r="H272" i="44"/>
  <c r="I272" i="44"/>
  <c r="J272" i="44"/>
  <c r="K272" i="44"/>
  <c r="L272" i="44"/>
  <c r="M272" i="44"/>
  <c r="N272" i="44"/>
  <c r="H273" i="44"/>
  <c r="I273" i="44"/>
  <c r="J273" i="44"/>
  <c r="K273" i="44"/>
  <c r="L273" i="44"/>
  <c r="M273" i="44"/>
  <c r="N273" i="44"/>
  <c r="H274" i="44"/>
  <c r="I274" i="44"/>
  <c r="J274" i="44"/>
  <c r="K274" i="44"/>
  <c r="L274" i="44"/>
  <c r="M274" i="44"/>
  <c r="N274" i="44"/>
  <c r="H275" i="44"/>
  <c r="I275" i="44"/>
  <c r="J275" i="44"/>
  <c r="K275" i="44"/>
  <c r="L275" i="44"/>
  <c r="M275" i="44"/>
  <c r="N275" i="44"/>
  <c r="H276" i="44"/>
  <c r="I276" i="44"/>
  <c r="J276" i="44"/>
  <c r="K276" i="44"/>
  <c r="L276" i="44"/>
  <c r="M276" i="44"/>
  <c r="N276" i="44"/>
  <c r="H277" i="44"/>
  <c r="I277" i="44"/>
  <c r="J277" i="44"/>
  <c r="K277" i="44"/>
  <c r="L277" i="44"/>
  <c r="M277" i="44"/>
  <c r="N277" i="44"/>
  <c r="H278" i="44"/>
  <c r="I278" i="44"/>
  <c r="J278" i="44"/>
  <c r="K278" i="44"/>
  <c r="L278" i="44"/>
  <c r="M278" i="44"/>
  <c r="N278" i="44"/>
  <c r="H279" i="44"/>
  <c r="I279" i="44"/>
  <c r="J279" i="44"/>
  <c r="K279" i="44"/>
  <c r="L279" i="44"/>
  <c r="M279" i="44"/>
  <c r="N279" i="44"/>
  <c r="H280" i="44"/>
  <c r="I280" i="44"/>
  <c r="J280" i="44"/>
  <c r="K280" i="44"/>
  <c r="L280" i="44"/>
  <c r="M280" i="44"/>
  <c r="N280" i="44"/>
  <c r="H281" i="44"/>
  <c r="I281" i="44"/>
  <c r="J281" i="44"/>
  <c r="K281" i="44"/>
  <c r="L281" i="44"/>
  <c r="M281" i="44"/>
  <c r="N281" i="44"/>
  <c r="H282" i="44"/>
  <c r="I282" i="44"/>
  <c r="J282" i="44"/>
  <c r="K282" i="44"/>
  <c r="L282" i="44"/>
  <c r="M282" i="44"/>
  <c r="N282" i="44"/>
  <c r="H283" i="44"/>
  <c r="I283" i="44"/>
  <c r="J283" i="44"/>
  <c r="K283" i="44"/>
  <c r="L283" i="44"/>
  <c r="M283" i="44"/>
  <c r="N283" i="44"/>
  <c r="H284" i="44"/>
  <c r="I284" i="44"/>
  <c r="J284" i="44"/>
  <c r="K284" i="44"/>
  <c r="L284" i="44"/>
  <c r="M284" i="44"/>
  <c r="N284" i="44"/>
  <c r="H285" i="44"/>
  <c r="I285" i="44"/>
  <c r="J285" i="44"/>
  <c r="K285" i="44"/>
  <c r="L285" i="44"/>
  <c r="M285" i="44"/>
  <c r="N285" i="44"/>
  <c r="H286" i="44"/>
  <c r="I286" i="44"/>
  <c r="J286" i="44"/>
  <c r="K286" i="44"/>
  <c r="L286" i="44"/>
  <c r="M286" i="44"/>
  <c r="N286" i="44"/>
  <c r="H287" i="44"/>
  <c r="I287" i="44"/>
  <c r="J287" i="44"/>
  <c r="K287" i="44"/>
  <c r="L287" i="44"/>
  <c r="M287" i="44"/>
  <c r="N287" i="44"/>
  <c r="H288" i="44"/>
  <c r="I288" i="44"/>
  <c r="J288" i="44"/>
  <c r="K288" i="44"/>
  <c r="L288" i="44"/>
  <c r="M288" i="44"/>
  <c r="N288" i="44"/>
  <c r="H289" i="44"/>
  <c r="I289" i="44"/>
  <c r="J289" i="44"/>
  <c r="K289" i="44"/>
  <c r="L289" i="44"/>
  <c r="M289" i="44"/>
  <c r="N289" i="44"/>
  <c r="H290" i="44"/>
  <c r="I290" i="44"/>
  <c r="J290" i="44"/>
  <c r="K290" i="44"/>
  <c r="L290" i="44"/>
  <c r="M290" i="44"/>
  <c r="N290" i="44"/>
  <c r="H291" i="44"/>
  <c r="I291" i="44"/>
  <c r="J291" i="44"/>
  <c r="K291" i="44"/>
  <c r="L291" i="44"/>
  <c r="M291" i="44"/>
  <c r="N291" i="44"/>
  <c r="H292" i="44"/>
  <c r="I292" i="44"/>
  <c r="J292" i="44"/>
  <c r="K292" i="44"/>
  <c r="L292" i="44"/>
  <c r="M292" i="44"/>
  <c r="N292" i="44"/>
  <c r="H293" i="44"/>
  <c r="I293" i="44"/>
  <c r="J293" i="44"/>
  <c r="K293" i="44"/>
  <c r="L293" i="44"/>
  <c r="M293" i="44"/>
  <c r="N293" i="44"/>
  <c r="H294" i="44"/>
  <c r="I294" i="44"/>
  <c r="J294" i="44"/>
  <c r="K294" i="44"/>
  <c r="L294" i="44"/>
  <c r="M294" i="44"/>
  <c r="N294" i="44"/>
  <c r="H295" i="44"/>
  <c r="I295" i="44"/>
  <c r="J295" i="44"/>
  <c r="K295" i="44"/>
  <c r="L295" i="44"/>
  <c r="M295" i="44"/>
  <c r="N295" i="44"/>
  <c r="H296" i="44"/>
  <c r="I296" i="44"/>
  <c r="J296" i="44"/>
  <c r="K296" i="44"/>
  <c r="L296" i="44"/>
  <c r="M296" i="44"/>
  <c r="N296" i="44"/>
  <c r="H297" i="44"/>
  <c r="I297" i="44"/>
  <c r="J297" i="44"/>
  <c r="K297" i="44"/>
  <c r="L297" i="44"/>
  <c r="M297" i="44"/>
  <c r="N297" i="44"/>
  <c r="H298" i="44"/>
  <c r="I298" i="44"/>
  <c r="J298" i="44"/>
  <c r="K298" i="44"/>
  <c r="L298" i="44"/>
  <c r="M298" i="44"/>
  <c r="N298" i="44"/>
  <c r="H299" i="44"/>
  <c r="I299" i="44"/>
  <c r="J299" i="44"/>
  <c r="K299" i="44"/>
  <c r="L299" i="44"/>
  <c r="M299" i="44"/>
  <c r="N299" i="44"/>
  <c r="H300" i="44"/>
  <c r="I300" i="44"/>
  <c r="J300" i="44"/>
  <c r="K300" i="44"/>
  <c r="L300" i="44"/>
  <c r="M300" i="44"/>
  <c r="N300" i="44"/>
  <c r="H301" i="44"/>
  <c r="I301" i="44"/>
  <c r="J301" i="44"/>
  <c r="K301" i="44"/>
  <c r="L301" i="44"/>
  <c r="M301" i="44"/>
  <c r="N301" i="44"/>
  <c r="H302" i="44"/>
  <c r="I302" i="44"/>
  <c r="J302" i="44"/>
  <c r="K302" i="44"/>
  <c r="L302" i="44"/>
  <c r="M302" i="44"/>
  <c r="N302" i="44"/>
  <c r="H303" i="44"/>
  <c r="I303" i="44"/>
  <c r="J303" i="44"/>
  <c r="K303" i="44"/>
  <c r="L303" i="44"/>
  <c r="M303" i="44"/>
  <c r="N303" i="44"/>
  <c r="H304" i="44"/>
  <c r="I304" i="44"/>
  <c r="J304" i="44"/>
  <c r="K304" i="44"/>
  <c r="L304" i="44"/>
  <c r="M304" i="44"/>
  <c r="N304" i="44"/>
  <c r="H305" i="44"/>
  <c r="I305" i="44"/>
  <c r="J305" i="44"/>
  <c r="K305" i="44"/>
  <c r="L305" i="44"/>
  <c r="M305" i="44"/>
  <c r="N305" i="44"/>
  <c r="H306" i="44"/>
  <c r="I306" i="44"/>
  <c r="J306" i="44"/>
  <c r="K306" i="44"/>
  <c r="L306" i="44"/>
  <c r="M306" i="44"/>
  <c r="N306" i="44"/>
  <c r="H307" i="44"/>
  <c r="I307" i="44"/>
  <c r="J307" i="44"/>
  <c r="K307" i="44"/>
  <c r="L307" i="44"/>
  <c r="M307" i="44"/>
  <c r="N307" i="44"/>
  <c r="H308" i="44"/>
  <c r="I308" i="44"/>
  <c r="J308" i="44"/>
  <c r="K308" i="44"/>
  <c r="L308" i="44"/>
  <c r="M308" i="44"/>
  <c r="N308" i="44"/>
  <c r="H309" i="44"/>
  <c r="I309" i="44"/>
  <c r="J309" i="44"/>
  <c r="K309" i="44"/>
  <c r="L309" i="44"/>
  <c r="M309" i="44"/>
  <c r="N309" i="44"/>
  <c r="H310" i="44"/>
  <c r="I310" i="44"/>
  <c r="J310" i="44"/>
  <c r="K310" i="44"/>
  <c r="L310" i="44"/>
  <c r="M310" i="44"/>
  <c r="N310" i="44"/>
  <c r="H311" i="44"/>
  <c r="I311" i="44"/>
  <c r="J311" i="44"/>
  <c r="K311" i="44"/>
  <c r="L311" i="44"/>
  <c r="M311" i="44"/>
  <c r="N311" i="44"/>
  <c r="H312" i="44"/>
  <c r="I312" i="44"/>
  <c r="J312" i="44"/>
  <c r="K312" i="44"/>
  <c r="L312" i="44"/>
  <c r="M312" i="44"/>
  <c r="N312" i="44"/>
  <c r="H313" i="44"/>
  <c r="I313" i="44"/>
  <c r="J313" i="44"/>
  <c r="K313" i="44"/>
  <c r="L313" i="44"/>
  <c r="M313" i="44"/>
  <c r="N313" i="44"/>
  <c r="H314" i="44"/>
  <c r="I314" i="44"/>
  <c r="J314" i="44"/>
  <c r="K314" i="44"/>
  <c r="L314" i="44"/>
  <c r="M314" i="44"/>
  <c r="N314" i="44"/>
  <c r="H315" i="44"/>
  <c r="I315" i="44"/>
  <c r="J315" i="44"/>
  <c r="K315" i="44"/>
  <c r="L315" i="44"/>
  <c r="M315" i="44"/>
  <c r="N315" i="44"/>
  <c r="H316" i="44"/>
  <c r="I316" i="44"/>
  <c r="J316" i="44"/>
  <c r="K316" i="44"/>
  <c r="L316" i="44"/>
  <c r="M316" i="44"/>
  <c r="N316" i="44"/>
  <c r="H317" i="44"/>
  <c r="I317" i="44"/>
  <c r="J317" i="44"/>
  <c r="K317" i="44"/>
  <c r="L317" i="44"/>
  <c r="M317" i="44"/>
  <c r="N317" i="44"/>
  <c r="H318" i="44"/>
  <c r="I318" i="44"/>
  <c r="J318" i="44"/>
  <c r="K318" i="44"/>
  <c r="L318" i="44"/>
  <c r="M318" i="44"/>
  <c r="N318" i="44"/>
  <c r="H319" i="44"/>
  <c r="I319" i="44"/>
  <c r="J319" i="44"/>
  <c r="K319" i="44"/>
  <c r="L319" i="44"/>
  <c r="M319" i="44"/>
  <c r="N319" i="44"/>
  <c r="H320" i="44"/>
  <c r="I320" i="44"/>
  <c r="J320" i="44"/>
  <c r="K320" i="44"/>
  <c r="L320" i="44"/>
  <c r="M320" i="44"/>
  <c r="N320" i="44"/>
  <c r="H321" i="44"/>
  <c r="I321" i="44"/>
  <c r="J321" i="44"/>
  <c r="K321" i="44"/>
  <c r="L321" i="44"/>
  <c r="M321" i="44"/>
  <c r="N321" i="44"/>
  <c r="H322" i="44"/>
  <c r="I322" i="44"/>
  <c r="J322" i="44"/>
  <c r="K322" i="44"/>
  <c r="L322" i="44"/>
  <c r="M322" i="44"/>
  <c r="N322" i="44"/>
  <c r="H323" i="44"/>
  <c r="I323" i="44"/>
  <c r="J323" i="44"/>
  <c r="K323" i="44"/>
  <c r="L323" i="44"/>
  <c r="M323" i="44"/>
  <c r="N323" i="44"/>
  <c r="H324" i="44"/>
  <c r="I324" i="44"/>
  <c r="J324" i="44"/>
  <c r="K324" i="44"/>
  <c r="L324" i="44"/>
  <c r="M324" i="44"/>
  <c r="N324" i="44"/>
  <c r="H325" i="44"/>
  <c r="I325" i="44"/>
  <c r="J325" i="44"/>
  <c r="K325" i="44"/>
  <c r="L325" i="44"/>
  <c r="M325" i="44"/>
  <c r="N325" i="44"/>
  <c r="H326" i="44"/>
  <c r="I326" i="44"/>
  <c r="J326" i="44"/>
  <c r="K326" i="44"/>
  <c r="L326" i="44"/>
  <c r="M326" i="44"/>
  <c r="N326" i="44"/>
  <c r="H327" i="44"/>
  <c r="I327" i="44"/>
  <c r="J327" i="44"/>
  <c r="K327" i="44"/>
  <c r="L327" i="44"/>
  <c r="M327" i="44"/>
  <c r="N327" i="44"/>
  <c r="H328" i="44"/>
  <c r="I328" i="44"/>
  <c r="J328" i="44"/>
  <c r="K328" i="44"/>
  <c r="L328" i="44"/>
  <c r="M328" i="44"/>
  <c r="N328" i="44"/>
  <c r="H329" i="44"/>
  <c r="I329" i="44"/>
  <c r="J329" i="44"/>
  <c r="K329" i="44"/>
  <c r="L329" i="44"/>
  <c r="M329" i="44"/>
  <c r="N329" i="44"/>
  <c r="H330" i="44"/>
  <c r="I330" i="44"/>
  <c r="J330" i="44"/>
  <c r="K330" i="44"/>
  <c r="L330" i="44"/>
  <c r="M330" i="44"/>
  <c r="N330" i="44"/>
  <c r="H331" i="44"/>
  <c r="I331" i="44"/>
  <c r="J331" i="44"/>
  <c r="K331" i="44"/>
  <c r="L331" i="44"/>
  <c r="M331" i="44"/>
  <c r="N331" i="44"/>
  <c r="H332" i="44"/>
  <c r="I332" i="44"/>
  <c r="J332" i="44"/>
  <c r="K332" i="44"/>
  <c r="L332" i="44"/>
  <c r="M332" i="44"/>
  <c r="N332" i="44"/>
  <c r="H333" i="44"/>
  <c r="I333" i="44"/>
  <c r="J333" i="44"/>
  <c r="K333" i="44"/>
  <c r="L333" i="44"/>
  <c r="M333" i="44"/>
  <c r="N333" i="44"/>
  <c r="H334" i="44"/>
  <c r="I334" i="44"/>
  <c r="J334" i="44"/>
  <c r="K334" i="44"/>
  <c r="L334" i="44"/>
  <c r="M334" i="44"/>
  <c r="N334" i="44"/>
  <c r="H335" i="44"/>
  <c r="I335" i="44"/>
  <c r="J335" i="44"/>
  <c r="K335" i="44"/>
  <c r="L335" i="44"/>
  <c r="M335" i="44"/>
  <c r="N335" i="44"/>
  <c r="H336" i="44"/>
  <c r="I336" i="44"/>
  <c r="J336" i="44"/>
  <c r="K336" i="44"/>
  <c r="L336" i="44"/>
  <c r="M336" i="44"/>
  <c r="N336" i="44"/>
  <c r="H337" i="44"/>
  <c r="I337" i="44"/>
  <c r="J337" i="44"/>
  <c r="K337" i="44"/>
  <c r="L337" i="44"/>
  <c r="M337" i="44"/>
  <c r="N337" i="44"/>
  <c r="H338" i="44"/>
  <c r="I338" i="44"/>
  <c r="J338" i="44"/>
  <c r="K338" i="44"/>
  <c r="L338" i="44"/>
  <c r="M338" i="44"/>
  <c r="N338" i="44"/>
  <c r="H339" i="44"/>
  <c r="I339" i="44"/>
  <c r="J339" i="44"/>
  <c r="K339" i="44"/>
  <c r="L339" i="44"/>
  <c r="M339" i="44"/>
  <c r="N339" i="44"/>
  <c r="H340" i="44"/>
  <c r="I340" i="44"/>
  <c r="J340" i="44"/>
  <c r="K340" i="44"/>
  <c r="L340" i="44"/>
  <c r="M340" i="44"/>
  <c r="N340" i="44"/>
  <c r="H341" i="44"/>
  <c r="I341" i="44"/>
  <c r="J341" i="44"/>
  <c r="K341" i="44"/>
  <c r="L341" i="44"/>
  <c r="M341" i="44"/>
  <c r="N341" i="44"/>
  <c r="H342" i="44"/>
  <c r="I342" i="44"/>
  <c r="J342" i="44"/>
  <c r="K342" i="44"/>
  <c r="L342" i="44"/>
  <c r="M342" i="44"/>
  <c r="N342" i="44"/>
  <c r="H343" i="44"/>
  <c r="I343" i="44"/>
  <c r="J343" i="44"/>
  <c r="K343" i="44"/>
  <c r="L343" i="44"/>
  <c r="M343" i="44"/>
  <c r="N343" i="44"/>
  <c r="H344" i="44"/>
  <c r="I344" i="44"/>
  <c r="J344" i="44"/>
  <c r="K344" i="44"/>
  <c r="L344" i="44"/>
  <c r="M344" i="44"/>
  <c r="N344" i="44"/>
  <c r="H345" i="44"/>
  <c r="I345" i="44"/>
  <c r="J345" i="44"/>
  <c r="K345" i="44"/>
  <c r="L345" i="44"/>
  <c r="M345" i="44"/>
  <c r="N345" i="44"/>
  <c r="H346" i="44"/>
  <c r="I346" i="44"/>
  <c r="J346" i="44"/>
  <c r="K346" i="44"/>
  <c r="L346" i="44"/>
  <c r="M346" i="44"/>
  <c r="N346" i="44"/>
  <c r="H347" i="44"/>
  <c r="I347" i="44"/>
  <c r="J347" i="44"/>
  <c r="K347" i="44"/>
  <c r="L347" i="44"/>
  <c r="M347" i="44"/>
  <c r="N347" i="44"/>
  <c r="H348" i="44"/>
  <c r="I348" i="44"/>
  <c r="J348" i="44"/>
  <c r="K348" i="44"/>
  <c r="L348" i="44"/>
  <c r="M348" i="44"/>
  <c r="N348" i="44"/>
  <c r="H349" i="44"/>
  <c r="I349" i="44"/>
  <c r="J349" i="44"/>
  <c r="K349" i="44"/>
  <c r="L349" i="44"/>
  <c r="M349" i="44"/>
  <c r="N349" i="44"/>
  <c r="H350" i="44"/>
  <c r="I350" i="44"/>
  <c r="J350" i="44"/>
  <c r="K350" i="44"/>
  <c r="L350" i="44"/>
  <c r="M350" i="44"/>
  <c r="N350" i="44"/>
  <c r="H351" i="44"/>
  <c r="I351" i="44"/>
  <c r="J351" i="44"/>
  <c r="K351" i="44"/>
  <c r="L351" i="44"/>
  <c r="M351" i="44"/>
  <c r="N351" i="44"/>
  <c r="H352" i="44"/>
  <c r="I352" i="44"/>
  <c r="J352" i="44"/>
  <c r="K352" i="44"/>
  <c r="L352" i="44"/>
  <c r="M352" i="44"/>
  <c r="N352" i="44"/>
  <c r="H353" i="44"/>
  <c r="I353" i="44"/>
  <c r="J353" i="44"/>
  <c r="K353" i="44"/>
  <c r="L353" i="44"/>
  <c r="M353" i="44"/>
  <c r="N353" i="44"/>
  <c r="H354" i="44"/>
  <c r="I354" i="44"/>
  <c r="J354" i="44"/>
  <c r="K354" i="44"/>
  <c r="L354" i="44"/>
  <c r="M354" i="44"/>
  <c r="N354" i="44"/>
  <c r="H355" i="44"/>
  <c r="I355" i="44"/>
  <c r="J355" i="44"/>
  <c r="K355" i="44"/>
  <c r="L355" i="44"/>
  <c r="M355" i="44"/>
  <c r="N355" i="44"/>
  <c r="H356" i="44"/>
  <c r="I356" i="44"/>
  <c r="J356" i="44"/>
  <c r="K356" i="44"/>
  <c r="L356" i="44"/>
  <c r="M356" i="44"/>
  <c r="N356" i="44"/>
  <c r="H357" i="44"/>
  <c r="I357" i="44"/>
  <c r="J357" i="44"/>
  <c r="K357" i="44"/>
  <c r="L357" i="44"/>
  <c r="M357" i="44"/>
  <c r="N357" i="44"/>
  <c r="H358" i="44"/>
  <c r="I358" i="44"/>
  <c r="J358" i="44"/>
  <c r="K358" i="44"/>
  <c r="L358" i="44"/>
  <c r="M358" i="44"/>
  <c r="N358" i="44"/>
  <c r="H359" i="44"/>
  <c r="I359" i="44"/>
  <c r="J359" i="44"/>
  <c r="K359" i="44"/>
  <c r="L359" i="44"/>
  <c r="M359" i="44"/>
  <c r="N359" i="44"/>
  <c r="H360" i="44"/>
  <c r="I360" i="44"/>
  <c r="J360" i="44"/>
  <c r="K360" i="44"/>
  <c r="L360" i="44"/>
  <c r="M360" i="44"/>
  <c r="N360" i="44"/>
  <c r="H361" i="44"/>
  <c r="I361" i="44"/>
  <c r="J361" i="44"/>
  <c r="K361" i="44"/>
  <c r="L361" i="44"/>
  <c r="M361" i="44"/>
  <c r="N361" i="44"/>
  <c r="H362" i="44"/>
  <c r="I362" i="44"/>
  <c r="J362" i="44"/>
  <c r="K362" i="44"/>
  <c r="L362" i="44"/>
  <c r="M362" i="44"/>
  <c r="N362" i="44"/>
  <c r="H363" i="44"/>
  <c r="I363" i="44"/>
  <c r="J363" i="44"/>
  <c r="K363" i="44"/>
  <c r="L363" i="44"/>
  <c r="M363" i="44"/>
  <c r="N363" i="44"/>
  <c r="H364" i="44"/>
  <c r="I364" i="44"/>
  <c r="J364" i="44"/>
  <c r="K364" i="44"/>
  <c r="L364" i="44"/>
  <c r="M364" i="44"/>
  <c r="N364" i="44"/>
  <c r="H365" i="44"/>
  <c r="I365" i="44"/>
  <c r="J365" i="44"/>
  <c r="K365" i="44"/>
  <c r="L365" i="44"/>
  <c r="M365" i="44"/>
  <c r="N365" i="44"/>
  <c r="H366" i="44"/>
  <c r="I366" i="44"/>
  <c r="J366" i="44"/>
  <c r="K366" i="44"/>
  <c r="L366" i="44"/>
  <c r="M366" i="44"/>
  <c r="N366" i="44"/>
  <c r="H367" i="44"/>
  <c r="I367" i="44"/>
  <c r="J367" i="44"/>
  <c r="K367" i="44"/>
  <c r="L367" i="44"/>
  <c r="M367" i="44"/>
  <c r="N367" i="44"/>
  <c r="H368" i="44"/>
  <c r="I368" i="44"/>
  <c r="J368" i="44"/>
  <c r="K368" i="44"/>
  <c r="L368" i="44"/>
  <c r="M368" i="44"/>
  <c r="N368" i="44"/>
  <c r="H369" i="44"/>
  <c r="I369" i="44"/>
  <c r="J369" i="44"/>
  <c r="K369" i="44"/>
  <c r="L369" i="44"/>
  <c r="M369" i="44"/>
  <c r="N369" i="44"/>
  <c r="H370" i="44"/>
  <c r="I370" i="44"/>
  <c r="J370" i="44"/>
  <c r="K370" i="44"/>
  <c r="L370" i="44"/>
  <c r="M370" i="44"/>
  <c r="N370" i="44"/>
  <c r="H371" i="44"/>
  <c r="I371" i="44"/>
  <c r="J371" i="44"/>
  <c r="K371" i="44"/>
  <c r="L371" i="44"/>
  <c r="M371" i="44"/>
  <c r="N371" i="44"/>
  <c r="H372" i="44"/>
  <c r="I372" i="44"/>
  <c r="J372" i="44"/>
  <c r="K372" i="44"/>
  <c r="L372" i="44"/>
  <c r="M372" i="44"/>
  <c r="N372" i="44"/>
  <c r="H373" i="44"/>
  <c r="I373" i="44"/>
  <c r="J373" i="44"/>
  <c r="K373" i="44"/>
  <c r="L373" i="44"/>
  <c r="M373" i="44"/>
  <c r="N373" i="44"/>
  <c r="H374" i="44"/>
  <c r="I374" i="44"/>
  <c r="J374" i="44"/>
  <c r="K374" i="44"/>
  <c r="L374" i="44"/>
  <c r="M374" i="44"/>
  <c r="N374" i="44"/>
  <c r="H375" i="44"/>
  <c r="I375" i="44"/>
  <c r="J375" i="44"/>
  <c r="K375" i="44"/>
  <c r="L375" i="44"/>
  <c r="M375" i="44"/>
  <c r="N375" i="44"/>
  <c r="H376" i="44"/>
  <c r="I376" i="44"/>
  <c r="J376" i="44"/>
  <c r="K376" i="44"/>
  <c r="L376" i="44"/>
  <c r="M376" i="44"/>
  <c r="N376" i="44"/>
  <c r="H377" i="44"/>
  <c r="I377" i="44"/>
  <c r="J377" i="44"/>
  <c r="K377" i="44"/>
  <c r="L377" i="44"/>
  <c r="M377" i="44"/>
  <c r="N377" i="44"/>
  <c r="H378" i="44"/>
  <c r="I378" i="44"/>
  <c r="J378" i="44"/>
  <c r="K378" i="44"/>
  <c r="L378" i="44"/>
  <c r="M378" i="44"/>
  <c r="N378" i="44"/>
  <c r="H379" i="44"/>
  <c r="I379" i="44"/>
  <c r="J379" i="44"/>
  <c r="K379" i="44"/>
  <c r="L379" i="44"/>
  <c r="M379" i="44"/>
  <c r="N379" i="44"/>
  <c r="H380" i="44"/>
  <c r="I380" i="44"/>
  <c r="J380" i="44"/>
  <c r="K380" i="44"/>
  <c r="L380" i="44"/>
  <c r="M380" i="44"/>
  <c r="N380" i="44"/>
  <c r="H381" i="44"/>
  <c r="I381" i="44"/>
  <c r="J381" i="44"/>
  <c r="K381" i="44"/>
  <c r="L381" i="44"/>
  <c r="M381" i="44"/>
  <c r="N381" i="44"/>
  <c r="H382" i="44"/>
  <c r="I382" i="44"/>
  <c r="J382" i="44"/>
  <c r="K382" i="44"/>
  <c r="L382" i="44"/>
  <c r="M382" i="44"/>
  <c r="N382" i="44"/>
  <c r="H383" i="44"/>
  <c r="I383" i="44"/>
  <c r="J383" i="44"/>
  <c r="K383" i="44"/>
  <c r="L383" i="44"/>
  <c r="M383" i="44"/>
  <c r="N383" i="44"/>
  <c r="H384" i="44"/>
  <c r="I384" i="44"/>
  <c r="J384" i="44"/>
  <c r="K384" i="44"/>
  <c r="L384" i="44"/>
  <c r="M384" i="44"/>
  <c r="N384" i="44"/>
  <c r="H385" i="44"/>
  <c r="I385" i="44"/>
  <c r="J385" i="44"/>
  <c r="K385" i="44"/>
  <c r="L385" i="44"/>
  <c r="M385" i="44"/>
  <c r="N385" i="44"/>
  <c r="H386" i="44"/>
  <c r="I386" i="44"/>
  <c r="J386" i="44"/>
  <c r="K386" i="44"/>
  <c r="L386" i="44"/>
  <c r="M386" i="44"/>
  <c r="N386" i="44"/>
  <c r="H387" i="44"/>
  <c r="I387" i="44"/>
  <c r="J387" i="44"/>
  <c r="K387" i="44"/>
  <c r="L387" i="44"/>
  <c r="M387" i="44"/>
  <c r="N387" i="44"/>
  <c r="H388" i="44"/>
  <c r="I388" i="44"/>
  <c r="J388" i="44"/>
  <c r="K388" i="44"/>
  <c r="L388" i="44"/>
  <c r="M388" i="44"/>
  <c r="N388" i="44"/>
  <c r="H389" i="44"/>
  <c r="I389" i="44"/>
  <c r="J389" i="44"/>
  <c r="K389" i="44"/>
  <c r="L389" i="44"/>
  <c r="M389" i="44"/>
  <c r="N389" i="44"/>
  <c r="H390" i="44"/>
  <c r="I390" i="44"/>
  <c r="J390" i="44"/>
  <c r="K390" i="44"/>
  <c r="L390" i="44"/>
  <c r="M390" i="44"/>
  <c r="N390" i="44"/>
  <c r="H391" i="44"/>
  <c r="I391" i="44"/>
  <c r="J391" i="44"/>
  <c r="K391" i="44"/>
  <c r="L391" i="44"/>
  <c r="M391" i="44"/>
  <c r="N391" i="44"/>
  <c r="H392" i="44"/>
  <c r="I392" i="44"/>
  <c r="J392" i="44"/>
  <c r="K392" i="44"/>
  <c r="L392" i="44"/>
  <c r="M392" i="44"/>
  <c r="N392" i="44"/>
  <c r="H393" i="44"/>
  <c r="I393" i="44"/>
  <c r="J393" i="44"/>
  <c r="K393" i="44"/>
  <c r="L393" i="44"/>
  <c r="M393" i="44"/>
  <c r="N393" i="44"/>
  <c r="H394" i="44"/>
  <c r="I394" i="44"/>
  <c r="J394" i="44"/>
  <c r="K394" i="44"/>
  <c r="L394" i="44"/>
  <c r="M394" i="44"/>
  <c r="N394" i="44"/>
  <c r="H395" i="44"/>
  <c r="I395" i="44"/>
  <c r="J395" i="44"/>
  <c r="K395" i="44"/>
  <c r="L395" i="44"/>
  <c r="M395" i="44"/>
  <c r="N395" i="44"/>
  <c r="H396" i="44"/>
  <c r="I396" i="44"/>
  <c r="J396" i="44"/>
  <c r="K396" i="44"/>
  <c r="L396" i="44"/>
  <c r="M396" i="44"/>
  <c r="N396" i="44"/>
  <c r="H397" i="44"/>
  <c r="I397" i="44"/>
  <c r="J397" i="44"/>
  <c r="K397" i="44"/>
  <c r="L397" i="44"/>
  <c r="M397" i="44"/>
  <c r="N397" i="44"/>
  <c r="H398" i="44"/>
  <c r="I398" i="44"/>
  <c r="J398" i="44"/>
  <c r="K398" i="44"/>
  <c r="L398" i="44"/>
  <c r="M398" i="44"/>
  <c r="N398" i="44"/>
  <c r="H399" i="44"/>
  <c r="I399" i="44"/>
  <c r="J399" i="44"/>
  <c r="K399" i="44"/>
  <c r="L399" i="44"/>
  <c r="M399" i="44"/>
  <c r="N399" i="44"/>
  <c r="H400" i="44"/>
  <c r="I400" i="44"/>
  <c r="J400" i="44"/>
  <c r="K400" i="44"/>
  <c r="L400" i="44"/>
  <c r="M400" i="44"/>
  <c r="N400" i="44"/>
  <c r="H401" i="44"/>
  <c r="I401" i="44"/>
  <c r="J401" i="44"/>
  <c r="K401" i="44"/>
  <c r="L401" i="44"/>
  <c r="M401" i="44"/>
  <c r="N401" i="44"/>
  <c r="H402" i="44"/>
  <c r="I402" i="44"/>
  <c r="J402" i="44"/>
  <c r="K402" i="44"/>
  <c r="L402" i="44"/>
  <c r="M402" i="44"/>
  <c r="N402" i="44"/>
  <c r="H403" i="44"/>
  <c r="I403" i="44"/>
  <c r="J403" i="44"/>
  <c r="K403" i="44"/>
  <c r="L403" i="44"/>
  <c r="M403" i="44"/>
  <c r="N403" i="44"/>
  <c r="H404" i="44"/>
  <c r="I404" i="44"/>
  <c r="J404" i="44"/>
  <c r="K404" i="44"/>
  <c r="L404" i="44"/>
  <c r="M404" i="44"/>
  <c r="N404" i="44"/>
  <c r="H405" i="44"/>
  <c r="I405" i="44"/>
  <c r="J405" i="44"/>
  <c r="K405" i="44"/>
  <c r="L405" i="44"/>
  <c r="M405" i="44"/>
  <c r="N405" i="44"/>
  <c r="H406" i="44"/>
  <c r="I406" i="44"/>
  <c r="J406" i="44"/>
  <c r="K406" i="44"/>
  <c r="L406" i="44"/>
  <c r="M406" i="44"/>
  <c r="N406" i="44"/>
  <c r="H407" i="44"/>
  <c r="I407" i="44"/>
  <c r="J407" i="44"/>
  <c r="K407" i="44"/>
  <c r="L407" i="44"/>
  <c r="M407" i="44"/>
  <c r="N407" i="44"/>
  <c r="H408" i="44"/>
  <c r="I408" i="44"/>
  <c r="J408" i="44"/>
  <c r="K408" i="44"/>
  <c r="L408" i="44"/>
  <c r="M408" i="44"/>
  <c r="N408" i="44"/>
  <c r="H409" i="44"/>
  <c r="I409" i="44"/>
  <c r="J409" i="44"/>
  <c r="K409" i="44"/>
  <c r="L409" i="44"/>
  <c r="M409" i="44"/>
  <c r="N409" i="44"/>
  <c r="H410" i="44"/>
  <c r="I410" i="44"/>
  <c r="J410" i="44"/>
  <c r="K410" i="44"/>
  <c r="L410" i="44"/>
  <c r="M410" i="44"/>
  <c r="N410" i="44"/>
  <c r="H411" i="44"/>
  <c r="I411" i="44"/>
  <c r="J411" i="44"/>
  <c r="K411" i="44"/>
  <c r="L411" i="44"/>
  <c r="M411" i="44"/>
  <c r="N411" i="44"/>
  <c r="H412" i="44"/>
  <c r="I412" i="44"/>
  <c r="J412" i="44"/>
  <c r="K412" i="44"/>
  <c r="L412" i="44"/>
  <c r="M412" i="44"/>
  <c r="N412" i="44"/>
  <c r="H413" i="44"/>
  <c r="I413" i="44"/>
  <c r="J413" i="44"/>
  <c r="K413" i="44"/>
  <c r="L413" i="44"/>
  <c r="M413" i="44"/>
  <c r="N413" i="44"/>
  <c r="H414" i="44"/>
  <c r="I414" i="44"/>
  <c r="J414" i="44"/>
  <c r="K414" i="44"/>
  <c r="L414" i="44"/>
  <c r="M414" i="44"/>
  <c r="N414" i="44"/>
  <c r="H415" i="44"/>
  <c r="I415" i="44"/>
  <c r="J415" i="44"/>
  <c r="K415" i="44"/>
  <c r="L415" i="44"/>
  <c r="M415" i="44"/>
  <c r="N415" i="44"/>
  <c r="H416" i="44"/>
  <c r="I416" i="44"/>
  <c r="J416" i="44"/>
  <c r="K416" i="44"/>
  <c r="L416" i="44"/>
  <c r="M416" i="44"/>
  <c r="N416" i="44"/>
  <c r="H417" i="44"/>
  <c r="I417" i="44"/>
  <c r="J417" i="44"/>
  <c r="K417" i="44"/>
  <c r="L417" i="44"/>
  <c r="M417" i="44"/>
  <c r="N417" i="44"/>
  <c r="H418" i="44"/>
  <c r="I418" i="44"/>
  <c r="J418" i="44"/>
  <c r="K418" i="44"/>
  <c r="L418" i="44"/>
  <c r="M418" i="44"/>
  <c r="N418" i="44"/>
  <c r="H419" i="44"/>
  <c r="I419" i="44"/>
  <c r="J419" i="44"/>
  <c r="K419" i="44"/>
  <c r="L419" i="44"/>
  <c r="M419" i="44"/>
  <c r="N419" i="44"/>
  <c r="H420" i="44"/>
  <c r="I420" i="44"/>
  <c r="J420" i="44"/>
  <c r="K420" i="44"/>
  <c r="L420" i="44"/>
  <c r="M420" i="44"/>
  <c r="N420" i="44"/>
  <c r="H421" i="44"/>
  <c r="I421" i="44"/>
  <c r="J421" i="44"/>
  <c r="K421" i="44"/>
  <c r="L421" i="44"/>
  <c r="M421" i="44"/>
  <c r="N421" i="44"/>
  <c r="H422" i="44"/>
  <c r="I422" i="44"/>
  <c r="J422" i="44"/>
  <c r="K422" i="44"/>
  <c r="L422" i="44"/>
  <c r="M422" i="44"/>
  <c r="N422" i="44"/>
  <c r="H423" i="44"/>
  <c r="I423" i="44"/>
  <c r="J423" i="44"/>
  <c r="K423" i="44"/>
  <c r="L423" i="44"/>
  <c r="M423" i="44"/>
  <c r="N423" i="44"/>
  <c r="H424" i="44"/>
  <c r="I424" i="44"/>
  <c r="J424" i="44"/>
  <c r="K424" i="44"/>
  <c r="L424" i="44"/>
  <c r="M424" i="44"/>
  <c r="N424" i="44"/>
  <c r="H425" i="44"/>
  <c r="I425" i="44"/>
  <c r="J425" i="44"/>
  <c r="K425" i="44"/>
  <c r="L425" i="44"/>
  <c r="M425" i="44"/>
  <c r="N425" i="44"/>
  <c r="H426" i="44"/>
  <c r="I426" i="44"/>
  <c r="J426" i="44"/>
  <c r="K426" i="44"/>
  <c r="L426" i="44"/>
  <c r="M426" i="44"/>
  <c r="N426" i="44"/>
  <c r="H427" i="44"/>
  <c r="I427" i="44"/>
  <c r="J427" i="44"/>
  <c r="K427" i="44"/>
  <c r="L427" i="44"/>
  <c r="M427" i="44"/>
  <c r="N427" i="44"/>
  <c r="H428" i="44"/>
  <c r="I428" i="44"/>
  <c r="J428" i="44"/>
  <c r="K428" i="44"/>
  <c r="L428" i="44"/>
  <c r="M428" i="44"/>
  <c r="N428" i="44"/>
  <c r="H429" i="44"/>
  <c r="I429" i="44"/>
  <c r="J429" i="44"/>
  <c r="K429" i="44"/>
  <c r="L429" i="44"/>
  <c r="M429" i="44"/>
  <c r="N429" i="44"/>
  <c r="H430" i="44"/>
  <c r="I430" i="44"/>
  <c r="J430" i="44"/>
  <c r="K430" i="44"/>
  <c r="L430" i="44"/>
  <c r="M430" i="44"/>
  <c r="N430" i="44"/>
  <c r="H431" i="44"/>
  <c r="I431" i="44"/>
  <c r="J431" i="44"/>
  <c r="K431" i="44"/>
  <c r="L431" i="44"/>
  <c r="M431" i="44"/>
  <c r="N431" i="44"/>
  <c r="H432" i="44"/>
  <c r="I432" i="44"/>
  <c r="J432" i="44"/>
  <c r="K432" i="44"/>
  <c r="L432" i="44"/>
  <c r="M432" i="44"/>
  <c r="N432" i="44"/>
  <c r="H433" i="44"/>
  <c r="I433" i="44"/>
  <c r="J433" i="44"/>
  <c r="K433" i="44"/>
  <c r="L433" i="44"/>
  <c r="M433" i="44"/>
  <c r="N433" i="44"/>
  <c r="H434" i="44"/>
  <c r="I434" i="44"/>
  <c r="J434" i="44"/>
  <c r="K434" i="44"/>
  <c r="L434" i="44"/>
  <c r="M434" i="44"/>
  <c r="N434" i="44"/>
  <c r="H435" i="44"/>
  <c r="I435" i="44"/>
  <c r="J435" i="44"/>
  <c r="K435" i="44"/>
  <c r="L435" i="44"/>
  <c r="M435" i="44"/>
  <c r="N435" i="44"/>
  <c r="H436" i="44"/>
  <c r="I436" i="44"/>
  <c r="J436" i="44"/>
  <c r="K436" i="44"/>
  <c r="L436" i="44"/>
  <c r="M436" i="44"/>
  <c r="N436" i="44"/>
  <c r="H437" i="44"/>
  <c r="I437" i="44"/>
  <c r="J437" i="44"/>
  <c r="K437" i="44"/>
  <c r="L437" i="44"/>
  <c r="M437" i="44"/>
  <c r="N437" i="44"/>
  <c r="H438" i="44"/>
  <c r="I438" i="44"/>
  <c r="J438" i="44"/>
  <c r="K438" i="44"/>
  <c r="L438" i="44"/>
  <c r="M438" i="44"/>
  <c r="N438" i="44"/>
  <c r="H439" i="44"/>
  <c r="I439" i="44"/>
  <c r="J439" i="44"/>
  <c r="K439" i="44"/>
  <c r="L439" i="44"/>
  <c r="M439" i="44"/>
  <c r="N439" i="44"/>
  <c r="H440" i="44"/>
  <c r="I440" i="44"/>
  <c r="J440" i="44"/>
  <c r="K440" i="44"/>
  <c r="L440" i="44"/>
  <c r="M440" i="44"/>
  <c r="N440" i="44"/>
  <c r="H441" i="44"/>
  <c r="I441" i="44"/>
  <c r="J441" i="44"/>
  <c r="K441" i="44"/>
  <c r="L441" i="44"/>
  <c r="M441" i="44"/>
  <c r="N441" i="44"/>
  <c r="H442" i="44"/>
  <c r="I442" i="44"/>
  <c r="J442" i="44"/>
  <c r="K442" i="44"/>
  <c r="L442" i="44"/>
  <c r="M442" i="44"/>
  <c r="N442" i="44"/>
  <c r="H443" i="44"/>
  <c r="I443" i="44"/>
  <c r="J443" i="44"/>
  <c r="K443" i="44"/>
  <c r="L443" i="44"/>
  <c r="M443" i="44"/>
  <c r="N443" i="44"/>
  <c r="H444" i="44"/>
  <c r="I444" i="44"/>
  <c r="J444" i="44"/>
  <c r="K444" i="44"/>
  <c r="L444" i="44"/>
  <c r="M444" i="44"/>
  <c r="N444" i="44"/>
  <c r="H445" i="44"/>
  <c r="I445" i="44"/>
  <c r="J445" i="44"/>
  <c r="K445" i="44"/>
  <c r="L445" i="44"/>
  <c r="M445" i="44"/>
  <c r="N445" i="44"/>
  <c r="H446" i="44"/>
  <c r="I446" i="44"/>
  <c r="J446" i="44"/>
  <c r="K446" i="44"/>
  <c r="L446" i="44"/>
  <c r="M446" i="44"/>
  <c r="N446" i="44"/>
  <c r="H447" i="44"/>
  <c r="I447" i="44"/>
  <c r="J447" i="44"/>
  <c r="K447" i="44"/>
  <c r="L447" i="44"/>
  <c r="M447" i="44"/>
  <c r="N447" i="44"/>
  <c r="H448" i="44"/>
  <c r="I448" i="44"/>
  <c r="J448" i="44"/>
  <c r="K448" i="44"/>
  <c r="L448" i="44"/>
  <c r="M448" i="44"/>
  <c r="N448" i="44"/>
  <c r="H449" i="44"/>
  <c r="I449" i="44"/>
  <c r="J449" i="44"/>
  <c r="K449" i="44"/>
  <c r="L449" i="44"/>
  <c r="M449" i="44"/>
  <c r="N449" i="44"/>
  <c r="H450" i="44"/>
  <c r="I450" i="44"/>
  <c r="J450" i="44"/>
  <c r="K450" i="44"/>
  <c r="L450" i="44"/>
  <c r="M450" i="44"/>
  <c r="N450" i="44"/>
  <c r="H451" i="44"/>
  <c r="I451" i="44"/>
  <c r="J451" i="44"/>
  <c r="K451" i="44"/>
  <c r="L451" i="44"/>
  <c r="M451" i="44"/>
  <c r="N451" i="44"/>
  <c r="H452" i="44"/>
  <c r="I452" i="44"/>
  <c r="J452" i="44"/>
  <c r="K452" i="44"/>
  <c r="L452" i="44"/>
  <c r="M452" i="44"/>
  <c r="N452" i="44"/>
  <c r="H453" i="44"/>
  <c r="I453" i="44"/>
  <c r="J453" i="44"/>
  <c r="K453" i="44"/>
  <c r="L453" i="44"/>
  <c r="M453" i="44"/>
  <c r="N453" i="44"/>
  <c r="H454" i="44"/>
  <c r="I454" i="44"/>
  <c r="J454" i="44"/>
  <c r="K454" i="44"/>
  <c r="L454" i="44"/>
  <c r="M454" i="44"/>
  <c r="N454" i="44"/>
  <c r="H455" i="44"/>
  <c r="I455" i="44"/>
  <c r="J455" i="44"/>
  <c r="K455" i="44"/>
  <c r="L455" i="44"/>
  <c r="M455" i="44"/>
  <c r="N455" i="44"/>
  <c r="H456" i="44"/>
  <c r="I456" i="44"/>
  <c r="J456" i="44"/>
  <c r="K456" i="44"/>
  <c r="L456" i="44"/>
  <c r="M456" i="44"/>
  <c r="N456" i="44"/>
  <c r="H457" i="44"/>
  <c r="I457" i="44"/>
  <c r="J457" i="44"/>
  <c r="K457" i="44"/>
  <c r="L457" i="44"/>
  <c r="M457" i="44"/>
  <c r="N457" i="44"/>
  <c r="H458" i="44"/>
  <c r="I458" i="44"/>
  <c r="J458" i="44"/>
  <c r="K458" i="44"/>
  <c r="L458" i="44"/>
  <c r="M458" i="44"/>
  <c r="N458" i="44"/>
  <c r="H459" i="44"/>
  <c r="I459" i="44"/>
  <c r="J459" i="44"/>
  <c r="K459" i="44"/>
  <c r="L459" i="44"/>
  <c r="M459" i="44"/>
  <c r="N459" i="44"/>
  <c r="H460" i="44"/>
  <c r="I460" i="44"/>
  <c r="J460" i="44"/>
  <c r="K460" i="44"/>
  <c r="L460" i="44"/>
  <c r="M460" i="44"/>
  <c r="N460" i="44"/>
  <c r="H461" i="44"/>
  <c r="I461" i="44"/>
  <c r="J461" i="44"/>
  <c r="K461" i="44"/>
  <c r="L461" i="44"/>
  <c r="M461" i="44"/>
  <c r="N461" i="44"/>
  <c r="H462" i="44"/>
  <c r="I462" i="44"/>
  <c r="J462" i="44"/>
  <c r="K462" i="44"/>
  <c r="L462" i="44"/>
  <c r="M462" i="44"/>
  <c r="N462" i="44"/>
  <c r="H463" i="44"/>
  <c r="I463" i="44"/>
  <c r="J463" i="44"/>
  <c r="K463" i="44"/>
  <c r="L463" i="44"/>
  <c r="M463" i="44"/>
  <c r="N463" i="44"/>
  <c r="H464" i="44"/>
  <c r="I464" i="44"/>
  <c r="J464" i="44"/>
  <c r="K464" i="44"/>
  <c r="L464" i="44"/>
  <c r="M464" i="44"/>
  <c r="N464" i="44"/>
  <c r="H465" i="44"/>
  <c r="I465" i="44"/>
  <c r="J465" i="44"/>
  <c r="K465" i="44"/>
  <c r="L465" i="44"/>
  <c r="M465" i="44"/>
  <c r="N465" i="44"/>
  <c r="H466" i="44"/>
  <c r="I466" i="44"/>
  <c r="J466" i="44"/>
  <c r="K466" i="44"/>
  <c r="L466" i="44"/>
  <c r="M466" i="44"/>
  <c r="N466" i="44"/>
  <c r="H467" i="44"/>
  <c r="I467" i="44"/>
  <c r="J467" i="44"/>
  <c r="K467" i="44"/>
  <c r="L467" i="44"/>
  <c r="M467" i="44"/>
  <c r="N467" i="44"/>
  <c r="H468" i="44"/>
  <c r="I468" i="44"/>
  <c r="J468" i="44"/>
  <c r="K468" i="44"/>
  <c r="L468" i="44"/>
  <c r="M468" i="44"/>
  <c r="N468" i="44"/>
  <c r="H469" i="44"/>
  <c r="I469" i="44"/>
  <c r="J469" i="44"/>
  <c r="K469" i="44"/>
  <c r="L469" i="44"/>
  <c r="M469" i="44"/>
  <c r="N469" i="44"/>
  <c r="H470" i="44"/>
  <c r="I470" i="44"/>
  <c r="J470" i="44"/>
  <c r="K470" i="44"/>
  <c r="L470" i="44"/>
  <c r="M470" i="44"/>
  <c r="N470" i="44"/>
  <c r="H471" i="44"/>
  <c r="I471" i="44"/>
  <c r="J471" i="44"/>
  <c r="K471" i="44"/>
  <c r="L471" i="44"/>
  <c r="M471" i="44"/>
  <c r="N471" i="44"/>
  <c r="H472" i="44"/>
  <c r="I472" i="44"/>
  <c r="J472" i="44"/>
  <c r="K472" i="44"/>
  <c r="L472" i="44"/>
  <c r="M472" i="44"/>
  <c r="N472" i="44"/>
  <c r="H473" i="44"/>
  <c r="I473" i="44"/>
  <c r="J473" i="44"/>
  <c r="K473" i="44"/>
  <c r="L473" i="44"/>
  <c r="M473" i="44"/>
  <c r="N473" i="44"/>
  <c r="H474" i="44"/>
  <c r="I474" i="44"/>
  <c r="J474" i="44"/>
  <c r="K474" i="44"/>
  <c r="L474" i="44"/>
  <c r="M474" i="44"/>
  <c r="N474" i="44"/>
  <c r="H475" i="44"/>
  <c r="I475" i="44"/>
  <c r="J475" i="44"/>
  <c r="K475" i="44"/>
  <c r="L475" i="44"/>
  <c r="M475" i="44"/>
  <c r="N475" i="44"/>
  <c r="H476" i="44"/>
  <c r="I476" i="44"/>
  <c r="J476" i="44"/>
  <c r="K476" i="44"/>
  <c r="L476" i="44"/>
  <c r="M476" i="44"/>
  <c r="N476" i="44"/>
  <c r="H477" i="44"/>
  <c r="I477" i="44"/>
  <c r="J477" i="44"/>
  <c r="K477" i="44"/>
  <c r="L477" i="44"/>
  <c r="M477" i="44"/>
  <c r="N477" i="44"/>
  <c r="H478" i="44"/>
  <c r="I478" i="44"/>
  <c r="J478" i="44"/>
  <c r="K478" i="44"/>
  <c r="L478" i="44"/>
  <c r="M478" i="44"/>
  <c r="N478" i="44"/>
  <c r="H479" i="44"/>
  <c r="I479" i="44"/>
  <c r="J479" i="44"/>
  <c r="K479" i="44"/>
  <c r="L479" i="44"/>
  <c r="M479" i="44"/>
  <c r="N479" i="44"/>
  <c r="H480" i="44"/>
  <c r="I480" i="44"/>
  <c r="J480" i="44"/>
  <c r="K480" i="44"/>
  <c r="L480" i="44"/>
  <c r="M480" i="44"/>
  <c r="N480" i="44"/>
  <c r="H481" i="44"/>
  <c r="I481" i="44"/>
  <c r="J481" i="44"/>
  <c r="K481" i="44"/>
  <c r="L481" i="44"/>
  <c r="M481" i="44"/>
  <c r="N481" i="44"/>
  <c r="H482" i="44"/>
  <c r="I482" i="44"/>
  <c r="J482" i="44"/>
  <c r="K482" i="44"/>
  <c r="L482" i="44"/>
  <c r="M482" i="44"/>
  <c r="N482" i="44"/>
  <c r="H483" i="44"/>
  <c r="I483" i="44"/>
  <c r="J483" i="44"/>
  <c r="K483" i="44"/>
  <c r="L483" i="44"/>
  <c r="M483" i="44"/>
  <c r="N483" i="44"/>
  <c r="H484" i="44"/>
  <c r="I484" i="44"/>
  <c r="J484" i="44"/>
  <c r="K484" i="44"/>
  <c r="L484" i="44"/>
  <c r="M484" i="44"/>
  <c r="N484" i="44"/>
  <c r="H485" i="44"/>
  <c r="I485" i="44"/>
  <c r="J485" i="44"/>
  <c r="K485" i="44"/>
  <c r="L485" i="44"/>
  <c r="M485" i="44"/>
  <c r="N485" i="44"/>
  <c r="H486" i="44"/>
  <c r="I486" i="44"/>
  <c r="J486" i="44"/>
  <c r="K486" i="44"/>
  <c r="L486" i="44"/>
  <c r="M486" i="44"/>
  <c r="N486" i="44"/>
  <c r="H487" i="44"/>
  <c r="I487" i="44"/>
  <c r="J487" i="44"/>
  <c r="K487" i="44"/>
  <c r="L487" i="44"/>
  <c r="M487" i="44"/>
  <c r="N487" i="44"/>
  <c r="H488" i="44"/>
  <c r="I488" i="44"/>
  <c r="J488" i="44"/>
  <c r="K488" i="44"/>
  <c r="L488" i="44"/>
  <c r="M488" i="44"/>
  <c r="N488" i="44"/>
  <c r="H489" i="44"/>
  <c r="I489" i="44"/>
  <c r="J489" i="44"/>
  <c r="K489" i="44"/>
  <c r="L489" i="44"/>
  <c r="M489" i="44"/>
  <c r="N489" i="44"/>
  <c r="H490" i="44"/>
  <c r="I490" i="44"/>
  <c r="J490" i="44"/>
  <c r="K490" i="44"/>
  <c r="L490" i="44"/>
  <c r="M490" i="44"/>
  <c r="N490" i="44"/>
  <c r="H491" i="44"/>
  <c r="I491" i="44"/>
  <c r="J491" i="44"/>
  <c r="K491" i="44"/>
  <c r="L491" i="44"/>
  <c r="M491" i="44"/>
  <c r="N491" i="44"/>
  <c r="H492" i="44"/>
  <c r="I492" i="44"/>
  <c r="J492" i="44"/>
  <c r="K492" i="44"/>
  <c r="L492" i="44"/>
  <c r="M492" i="44"/>
  <c r="N492" i="44"/>
  <c r="H493" i="44"/>
  <c r="I493" i="44"/>
  <c r="J493" i="44"/>
  <c r="K493" i="44"/>
  <c r="L493" i="44"/>
  <c r="M493" i="44"/>
  <c r="N493" i="44"/>
  <c r="H494" i="44"/>
  <c r="I494" i="44"/>
  <c r="J494" i="44"/>
  <c r="K494" i="44"/>
  <c r="L494" i="44"/>
  <c r="M494" i="44"/>
  <c r="N494" i="44"/>
  <c r="H495" i="44"/>
  <c r="I495" i="44"/>
  <c r="J495" i="44"/>
  <c r="K495" i="44"/>
  <c r="L495" i="44"/>
  <c r="M495" i="44"/>
  <c r="N495" i="44"/>
  <c r="V471" i="44" l="1"/>
  <c r="V472" i="44"/>
  <c r="V493" i="44" l="1"/>
  <c r="V437" i="44"/>
  <c r="V416" i="44"/>
  <c r="V385" i="44"/>
  <c r="V382" i="44"/>
  <c r="V381" i="44"/>
  <c r="V305" i="44"/>
  <c r="V304" i="44"/>
  <c r="V298" i="44"/>
  <c r="V261" i="44"/>
  <c r="K261" i="50" l="1"/>
  <c r="K260" i="50"/>
  <c r="K259" i="50"/>
  <c r="K258" i="50"/>
  <c r="K257" i="50"/>
  <c r="K256" i="50"/>
  <c r="K255" i="50"/>
  <c r="K254" i="50"/>
  <c r="K253" i="50"/>
  <c r="K252" i="50"/>
  <c r="K251" i="50"/>
  <c r="K250" i="50"/>
  <c r="K249" i="50"/>
  <c r="K248" i="50"/>
  <c r="K247" i="50"/>
  <c r="K246" i="50"/>
  <c r="K245" i="50"/>
  <c r="K244" i="50"/>
  <c r="K243" i="50"/>
  <c r="K242" i="50"/>
  <c r="K241" i="50"/>
  <c r="K240" i="50"/>
  <c r="K239" i="50"/>
  <c r="K238" i="50"/>
  <c r="K237" i="50"/>
  <c r="K236" i="50"/>
  <c r="K235" i="50"/>
  <c r="K234" i="50"/>
  <c r="K233" i="50"/>
  <c r="K232" i="50"/>
  <c r="K231" i="50"/>
  <c r="K230" i="50"/>
  <c r="K229" i="50"/>
  <c r="K228" i="50"/>
  <c r="K227" i="50"/>
  <c r="K226" i="50"/>
  <c r="K225" i="50"/>
  <c r="K224" i="50"/>
  <c r="K223" i="50"/>
  <c r="K222" i="50"/>
  <c r="K221" i="50"/>
  <c r="K220" i="50"/>
  <c r="K219" i="50"/>
  <c r="K218" i="50"/>
  <c r="K217" i="50"/>
  <c r="K216" i="50"/>
  <c r="K215" i="50"/>
  <c r="K214" i="50"/>
  <c r="K213" i="50"/>
  <c r="K212" i="50"/>
  <c r="K211" i="50"/>
  <c r="K210" i="50"/>
  <c r="K209" i="50"/>
  <c r="K208" i="50"/>
  <c r="K207" i="50"/>
  <c r="K206" i="50"/>
  <c r="K205" i="50"/>
  <c r="K204" i="50"/>
  <c r="K203" i="50"/>
  <c r="K202" i="50"/>
  <c r="K201" i="50"/>
  <c r="K200" i="50"/>
  <c r="K199" i="50"/>
  <c r="K198" i="50"/>
  <c r="K197" i="50"/>
  <c r="K196" i="50"/>
  <c r="K195" i="50"/>
  <c r="K194" i="50"/>
  <c r="K193" i="50"/>
  <c r="K192" i="50"/>
  <c r="K191" i="50"/>
  <c r="K190" i="50"/>
  <c r="K189" i="50"/>
  <c r="K188" i="50"/>
  <c r="K187" i="50"/>
  <c r="K186" i="50"/>
  <c r="K185" i="50"/>
  <c r="K184" i="50"/>
  <c r="K183" i="50"/>
  <c r="K181" i="50"/>
  <c r="K179" i="50"/>
  <c r="K176" i="50"/>
  <c r="K175" i="50"/>
  <c r="K174" i="50"/>
  <c r="K173" i="50"/>
  <c r="K172" i="50"/>
  <c r="K171" i="50"/>
  <c r="K170" i="50"/>
  <c r="K169" i="50"/>
  <c r="K168" i="50"/>
  <c r="K167" i="50"/>
  <c r="K166" i="50"/>
  <c r="K165" i="50"/>
  <c r="K164" i="50"/>
  <c r="K163" i="50"/>
  <c r="K162" i="50"/>
  <c r="K161" i="50"/>
  <c r="K160" i="50"/>
  <c r="K159" i="50"/>
  <c r="K158" i="50"/>
  <c r="K148" i="50"/>
  <c r="K147" i="50"/>
  <c r="K146" i="50"/>
  <c r="K145" i="50"/>
  <c r="K144" i="50"/>
  <c r="K143" i="50"/>
  <c r="K142" i="50"/>
  <c r="K141" i="50"/>
  <c r="K140" i="50"/>
  <c r="K139" i="50"/>
  <c r="K138" i="50"/>
  <c r="K137" i="50"/>
  <c r="K136" i="50"/>
  <c r="K135" i="50"/>
  <c r="K132" i="50"/>
  <c r="K131" i="50"/>
  <c r="K130" i="50"/>
  <c r="K129" i="50"/>
  <c r="K128" i="50"/>
  <c r="K127" i="50"/>
  <c r="K126" i="50"/>
  <c r="K125" i="50"/>
  <c r="K124" i="50"/>
  <c r="K123" i="50"/>
  <c r="K122" i="50"/>
  <c r="K121" i="50"/>
  <c r="K120" i="50"/>
  <c r="K119" i="50"/>
  <c r="K118" i="50"/>
  <c r="K117" i="50"/>
  <c r="K116" i="50"/>
  <c r="K115" i="50"/>
  <c r="K114" i="50"/>
  <c r="K113" i="50"/>
  <c r="K112" i="50"/>
  <c r="K111" i="50"/>
  <c r="K110" i="50"/>
  <c r="K109" i="50"/>
  <c r="K108" i="50"/>
  <c r="K107" i="50"/>
  <c r="K106" i="50"/>
  <c r="K105" i="50"/>
  <c r="K104" i="50"/>
  <c r="K103" i="50"/>
  <c r="K102" i="50"/>
  <c r="K101" i="50"/>
  <c r="K100" i="50"/>
  <c r="K99" i="50"/>
  <c r="K98" i="50"/>
  <c r="K96" i="50"/>
  <c r="K95" i="50"/>
  <c r="K94" i="50"/>
  <c r="K93" i="50"/>
  <c r="K92" i="50"/>
  <c r="K91" i="50"/>
  <c r="K90" i="50"/>
  <c r="K89" i="50"/>
  <c r="K88" i="50"/>
  <c r="K87" i="50"/>
  <c r="K86" i="50"/>
  <c r="K85" i="50"/>
  <c r="K84" i="50"/>
  <c r="K83" i="50"/>
  <c r="K82" i="50"/>
  <c r="K81" i="50"/>
  <c r="K80" i="50"/>
  <c r="K79" i="50"/>
  <c r="K78" i="50"/>
  <c r="K77" i="50"/>
  <c r="K76" i="50"/>
  <c r="K75" i="50"/>
  <c r="K74" i="50"/>
  <c r="K73" i="50"/>
  <c r="K72" i="50"/>
  <c r="K71" i="50"/>
  <c r="K70" i="50"/>
  <c r="K69" i="50"/>
  <c r="K68" i="50"/>
  <c r="K67" i="50"/>
  <c r="K66" i="50"/>
  <c r="K65" i="50"/>
  <c r="K64" i="50"/>
  <c r="K63" i="50"/>
  <c r="K62" i="50"/>
  <c r="K61" i="50"/>
  <c r="K60" i="50"/>
  <c r="K59" i="50"/>
  <c r="K58" i="50"/>
  <c r="K57" i="50"/>
  <c r="K56" i="50"/>
  <c r="K55" i="50"/>
  <c r="K54" i="50"/>
  <c r="K53" i="50"/>
  <c r="K52" i="50"/>
  <c r="K51" i="50"/>
  <c r="K50" i="50"/>
  <c r="K49" i="50"/>
  <c r="K48" i="50"/>
  <c r="K47" i="50"/>
  <c r="K46" i="50"/>
  <c r="K45" i="50"/>
  <c r="K44" i="50"/>
  <c r="K43" i="50"/>
  <c r="K42" i="50"/>
  <c r="K41" i="50"/>
  <c r="K40" i="50"/>
  <c r="K39" i="50"/>
  <c r="K38" i="50"/>
  <c r="K37" i="50"/>
  <c r="K36" i="50"/>
  <c r="K35" i="50"/>
  <c r="K33" i="50"/>
  <c r="K31" i="50"/>
  <c r="K30" i="50"/>
  <c r="K18" i="50"/>
  <c r="K13" i="50"/>
  <c r="K10" i="50"/>
  <c r="K25" i="50"/>
  <c r="K22" i="50"/>
  <c r="K17" i="50"/>
  <c r="K12" i="50"/>
  <c r="K9" i="50"/>
  <c r="K24" i="50"/>
  <c r="K21" i="50"/>
  <c r="K16" i="50"/>
  <c r="K11" i="50"/>
  <c r="K8" i="50"/>
  <c r="K23" i="50"/>
  <c r="K20" i="50"/>
  <c r="K7" i="50"/>
  <c r="K4" i="50"/>
  <c r="K28" i="50"/>
  <c r="K6" i="50"/>
  <c r="K3" i="50"/>
  <c r="K27" i="50"/>
  <c r="K5" i="50"/>
  <c r="K2" i="50"/>
  <c r="K26" i="50"/>
  <c r="K14" i="50"/>
  <c r="K19" i="50"/>
  <c r="K15" i="50"/>
  <c r="K29" i="50"/>
  <c r="N2" i="44"/>
  <c r="M2" i="44"/>
  <c r="L2" i="44"/>
  <c r="E116" i="45" l="1"/>
  <c r="E115" i="45"/>
  <c r="E114" i="45"/>
  <c r="E113" i="45"/>
  <c r="E112" i="45"/>
  <c r="E111" i="45"/>
  <c r="E110" i="45"/>
  <c r="E109" i="45"/>
  <c r="E108" i="45"/>
  <c r="E107" i="45"/>
  <c r="E106" i="45"/>
  <c r="E105" i="45"/>
  <c r="E104" i="45"/>
  <c r="E103" i="45"/>
  <c r="E102" i="45"/>
  <c r="E101" i="45"/>
  <c r="E100" i="45"/>
  <c r="E99" i="45"/>
  <c r="E98" i="45"/>
  <c r="E97" i="45"/>
  <c r="E96" i="45"/>
  <c r="E95" i="45"/>
  <c r="E94" i="45"/>
  <c r="E93" i="45"/>
  <c r="E92" i="45"/>
  <c r="E91" i="45"/>
  <c r="E90" i="45"/>
  <c r="E89" i="45"/>
  <c r="E88" i="45"/>
  <c r="E87" i="45"/>
  <c r="E86" i="45"/>
  <c r="E85" i="45"/>
  <c r="E84" i="45"/>
  <c r="E83" i="45"/>
  <c r="E82" i="45"/>
  <c r="E81" i="45"/>
  <c r="E80" i="45"/>
  <c r="E79" i="45"/>
  <c r="E78" i="45"/>
  <c r="E77" i="45"/>
  <c r="E76" i="45"/>
  <c r="E75" i="45"/>
  <c r="E74" i="45"/>
  <c r="E73" i="45"/>
  <c r="E72" i="45"/>
  <c r="E71" i="45"/>
  <c r="E70" i="45"/>
  <c r="E69" i="45"/>
  <c r="E68" i="45"/>
  <c r="E67" i="45"/>
  <c r="E66" i="45"/>
  <c r="E65" i="45"/>
  <c r="E64" i="45"/>
  <c r="E63" i="45"/>
  <c r="E62" i="45"/>
  <c r="E61" i="45"/>
  <c r="E60" i="45"/>
  <c r="E59" i="45"/>
  <c r="E58" i="45"/>
  <c r="E57" i="45"/>
  <c r="E56" i="45"/>
  <c r="E55" i="45"/>
  <c r="E54" i="45"/>
  <c r="E53" i="45"/>
  <c r="E52" i="45"/>
  <c r="E51" i="45"/>
  <c r="E50" i="45"/>
  <c r="E49" i="45"/>
  <c r="E48" i="45"/>
  <c r="E47" i="45"/>
  <c r="E46" i="45"/>
  <c r="E45" i="45"/>
  <c r="E44" i="45"/>
  <c r="E43" i="45"/>
  <c r="E42" i="45"/>
  <c r="E41" i="45"/>
  <c r="E40" i="45"/>
  <c r="E39" i="45"/>
  <c r="E38" i="45"/>
  <c r="E37" i="45"/>
  <c r="E36" i="45"/>
  <c r="E35" i="45"/>
  <c r="E34" i="45"/>
  <c r="E33" i="45"/>
  <c r="E32" i="45"/>
  <c r="E31" i="45"/>
  <c r="E30" i="45"/>
  <c r="E29" i="45"/>
  <c r="E28" i="45"/>
  <c r="E27" i="45"/>
  <c r="E26" i="45"/>
  <c r="E25" i="45"/>
  <c r="E24" i="45"/>
  <c r="E23" i="45"/>
  <c r="E22" i="45"/>
  <c r="E21" i="45"/>
  <c r="E20" i="45"/>
  <c r="E19" i="45"/>
  <c r="E18" i="45"/>
  <c r="E17" i="45"/>
  <c r="E16" i="45"/>
  <c r="E15" i="45"/>
  <c r="E14" i="45"/>
  <c r="E13" i="45"/>
  <c r="E12" i="45"/>
  <c r="E11" i="45"/>
  <c r="E10" i="45"/>
  <c r="E9" i="45"/>
  <c r="E8" i="45"/>
  <c r="E7" i="45"/>
  <c r="E6" i="45"/>
  <c r="E5" i="45"/>
  <c r="E4" i="45"/>
  <c r="E3" i="45"/>
  <c r="E2" i="45"/>
  <c r="F77" i="49"/>
  <c r="F5" i="49"/>
  <c r="F110" i="49"/>
  <c r="F111" i="49"/>
  <c r="F102" i="49"/>
  <c r="F112" i="49"/>
  <c r="F113" i="49"/>
  <c r="F114" i="49"/>
  <c r="F108" i="49"/>
  <c r="F109" i="49"/>
  <c r="F115" i="49"/>
  <c r="F116" i="49"/>
  <c r="F105" i="49"/>
  <c r="F106" i="49"/>
  <c r="F107" i="49"/>
  <c r="F65" i="49"/>
  <c r="F100" i="49"/>
  <c r="F103" i="49"/>
  <c r="F104" i="49"/>
  <c r="F101" i="49"/>
  <c r="F99" i="49"/>
  <c r="F90" i="49"/>
  <c r="F80" i="49"/>
  <c r="F81" i="49"/>
  <c r="F82" i="49"/>
  <c r="F83" i="49"/>
  <c r="F84" i="49"/>
  <c r="F85" i="49"/>
  <c r="F86" i="49"/>
  <c r="F87" i="49"/>
  <c r="F88" i="49"/>
  <c r="F89" i="49"/>
  <c r="F91" i="49"/>
  <c r="F92" i="49"/>
  <c r="F93" i="49"/>
  <c r="F94" i="49"/>
  <c r="F95" i="49"/>
  <c r="F96" i="49"/>
  <c r="F97" i="49"/>
  <c r="F98" i="49"/>
  <c r="F78" i="49"/>
  <c r="F72" i="49"/>
  <c r="F73" i="49"/>
  <c r="F74" i="49"/>
  <c r="F75" i="49"/>
  <c r="F76" i="49"/>
  <c r="F79" i="49"/>
  <c r="F71" i="49"/>
  <c r="F67" i="49"/>
  <c r="F68" i="49"/>
  <c r="F69" i="49"/>
  <c r="F70" i="49"/>
  <c r="F66" i="49"/>
  <c r="F64" i="49"/>
  <c r="F58" i="49"/>
  <c r="F50" i="49"/>
  <c r="F51" i="49"/>
  <c r="F52" i="49"/>
  <c r="F53" i="49"/>
  <c r="F54" i="49"/>
  <c r="F55" i="49"/>
  <c r="F56" i="49"/>
  <c r="F57" i="49"/>
  <c r="F59" i="49"/>
  <c r="F60" i="49"/>
  <c r="F61" i="49"/>
  <c r="F62" i="49"/>
  <c r="F63" i="49"/>
  <c r="F49" i="49"/>
  <c r="F48" i="49"/>
  <c r="F47" i="49"/>
  <c r="F3" i="49"/>
  <c r="F4" i="49"/>
  <c r="F6" i="49"/>
  <c r="F7" i="49"/>
  <c r="F8" i="49"/>
  <c r="F9" i="49"/>
  <c r="F10" i="49"/>
  <c r="F11" i="49"/>
  <c r="F12" i="49"/>
  <c r="F13" i="49"/>
  <c r="F14" i="49"/>
  <c r="F15" i="49"/>
  <c r="F16" i="49"/>
  <c r="F17" i="49"/>
  <c r="F18" i="49"/>
  <c r="F19" i="49"/>
  <c r="F20" i="49"/>
  <c r="F21" i="49"/>
  <c r="F22" i="49"/>
  <c r="F23" i="49"/>
  <c r="F24" i="49"/>
  <c r="F25" i="49"/>
  <c r="F26" i="49"/>
  <c r="F27" i="49"/>
  <c r="F28" i="49"/>
  <c r="F29" i="49"/>
  <c r="F30" i="49"/>
  <c r="F31" i="49"/>
  <c r="F32" i="49"/>
  <c r="F33" i="49"/>
  <c r="F34" i="49"/>
  <c r="F35" i="49"/>
  <c r="F36" i="49"/>
  <c r="F37" i="49"/>
  <c r="F38" i="49"/>
  <c r="F39" i="49"/>
  <c r="F40" i="49"/>
  <c r="F41" i="49"/>
  <c r="F42" i="49"/>
  <c r="F43" i="49"/>
  <c r="F44" i="49"/>
  <c r="F45" i="49"/>
  <c r="F46" i="49"/>
  <c r="F2" i="49"/>
  <c r="V92" i="44" l="1"/>
  <c r="V3" i="44"/>
  <c r="V4" i="44"/>
  <c r="V5" i="44"/>
  <c r="V6" i="44"/>
  <c r="V7" i="44"/>
  <c r="V8" i="44"/>
  <c r="V9" i="44"/>
  <c r="V10" i="44"/>
  <c r="V11" i="44"/>
  <c r="V12" i="44"/>
  <c r="V13" i="44"/>
  <c r="V14" i="44"/>
  <c r="V15" i="44"/>
  <c r="V16" i="44"/>
  <c r="V17" i="44"/>
  <c r="V18" i="44"/>
  <c r="V19" i="44"/>
  <c r="V20" i="44"/>
  <c r="V21" i="44"/>
  <c r="V22" i="44"/>
  <c r="V23" i="44"/>
  <c r="V24" i="44"/>
  <c r="V25" i="44"/>
  <c r="V26" i="44"/>
  <c r="V27" i="44"/>
  <c r="V28" i="44"/>
  <c r="V29" i="44"/>
  <c r="V30" i="44"/>
  <c r="V31" i="44"/>
  <c r="V32" i="44"/>
  <c r="V33" i="44"/>
  <c r="V34" i="44"/>
  <c r="V35" i="44"/>
  <c r="V36" i="44"/>
  <c r="V37" i="44"/>
  <c r="V38" i="44"/>
  <c r="V39" i="44"/>
  <c r="V40" i="44"/>
  <c r="V41" i="44"/>
  <c r="V42" i="44"/>
  <c r="V43" i="44"/>
  <c r="V44" i="44"/>
  <c r="V45" i="44"/>
  <c r="V46" i="44"/>
  <c r="V47" i="44"/>
  <c r="V48" i="44"/>
  <c r="V49" i="44"/>
  <c r="V50" i="44"/>
  <c r="V51" i="44"/>
  <c r="V52" i="44"/>
  <c r="V53" i="44"/>
  <c r="V54" i="44"/>
  <c r="V55" i="44"/>
  <c r="V56" i="44"/>
  <c r="V57" i="44"/>
  <c r="V58" i="44"/>
  <c r="V59" i="44"/>
  <c r="V60" i="44"/>
  <c r="V61" i="44"/>
  <c r="V62" i="44"/>
  <c r="V63" i="44"/>
  <c r="V64" i="44"/>
  <c r="V65" i="44"/>
  <c r="V66" i="44"/>
  <c r="V67" i="44"/>
  <c r="V68" i="44"/>
  <c r="V69" i="44"/>
  <c r="V70" i="44"/>
  <c r="V71" i="44"/>
  <c r="V72" i="44"/>
  <c r="V73" i="44"/>
  <c r="V74" i="44"/>
  <c r="V75" i="44"/>
  <c r="V76" i="44"/>
  <c r="V77" i="44"/>
  <c r="V78" i="44"/>
  <c r="V79" i="44"/>
  <c r="V80" i="44"/>
  <c r="V81" i="44"/>
  <c r="V82" i="44"/>
  <c r="V83" i="44"/>
  <c r="V84" i="44"/>
  <c r="V85" i="44"/>
  <c r="V86" i="44"/>
  <c r="V87" i="44"/>
  <c r="V88" i="44"/>
  <c r="V89" i="44"/>
  <c r="V90" i="44"/>
  <c r="V91" i="44"/>
  <c r="V93" i="44"/>
  <c r="V94" i="44"/>
  <c r="V95" i="44"/>
  <c r="V96" i="44"/>
  <c r="V97" i="44"/>
  <c r="V98" i="44"/>
  <c r="V99" i="44"/>
  <c r="V100" i="44"/>
  <c r="V101" i="44"/>
  <c r="V102" i="44"/>
  <c r="V103" i="44"/>
  <c r="V104" i="44"/>
  <c r="V105" i="44"/>
  <c r="V106" i="44"/>
  <c r="V107" i="44"/>
  <c r="V108" i="44"/>
  <c r="V109" i="44"/>
  <c r="V110" i="44"/>
  <c r="V111" i="44"/>
  <c r="V112" i="44"/>
  <c r="V113" i="44"/>
  <c r="V114" i="44"/>
  <c r="V115" i="44"/>
  <c r="V116" i="44"/>
  <c r="V117" i="44"/>
  <c r="V118" i="44"/>
  <c r="V119" i="44"/>
  <c r="V120" i="44"/>
  <c r="V121" i="44"/>
  <c r="V122" i="44"/>
  <c r="V123" i="44"/>
  <c r="V124" i="44"/>
  <c r="V125" i="44"/>
  <c r="V126" i="44"/>
  <c r="V127" i="44"/>
  <c r="V128" i="44"/>
  <c r="V129" i="44"/>
  <c r="V130" i="44"/>
  <c r="V131" i="44"/>
  <c r="V132" i="44"/>
  <c r="V133" i="44"/>
  <c r="V134" i="44"/>
  <c r="V135" i="44"/>
  <c r="V136" i="44"/>
  <c r="V137" i="44"/>
  <c r="V138" i="44"/>
  <c r="V139" i="44"/>
  <c r="V140" i="44"/>
  <c r="V141" i="44"/>
  <c r="V142" i="44"/>
  <c r="V143" i="44"/>
  <c r="V144" i="44"/>
  <c r="V145" i="44"/>
  <c r="V146" i="44"/>
  <c r="V147" i="44"/>
  <c r="V148" i="44"/>
  <c r="V149" i="44"/>
  <c r="V150" i="44"/>
  <c r="V151" i="44"/>
  <c r="V152" i="44"/>
  <c r="V153" i="44"/>
  <c r="V154" i="44"/>
  <c r="V155" i="44"/>
  <c r="V156" i="44"/>
  <c r="V157" i="44"/>
  <c r="V158" i="44"/>
  <c r="V159" i="44"/>
  <c r="V160" i="44"/>
  <c r="V161" i="44"/>
  <c r="V162" i="44"/>
  <c r="V163" i="44"/>
  <c r="V164" i="44"/>
  <c r="V165" i="44"/>
  <c r="V166" i="44"/>
  <c r="V167" i="44"/>
  <c r="V168" i="44"/>
  <c r="V169" i="44"/>
  <c r="V170" i="44"/>
  <c r="V171" i="44"/>
  <c r="V172" i="44"/>
  <c r="V173" i="44"/>
  <c r="V174" i="44"/>
  <c r="V175" i="44"/>
  <c r="V176" i="44"/>
  <c r="V177" i="44"/>
  <c r="V178" i="44"/>
  <c r="V179" i="44"/>
  <c r="V180" i="44"/>
  <c r="V181" i="44"/>
  <c r="V182" i="44"/>
  <c r="V183" i="44"/>
  <c r="V184" i="44"/>
  <c r="V185" i="44"/>
  <c r="V186" i="44"/>
  <c r="V187" i="44"/>
  <c r="V188" i="44"/>
  <c r="V189" i="44"/>
  <c r="V190" i="44"/>
  <c r="V191" i="44"/>
  <c r="V192" i="44"/>
  <c r="V193" i="44"/>
  <c r="V194" i="44"/>
  <c r="V195" i="44"/>
  <c r="V196" i="44"/>
  <c r="V197" i="44"/>
  <c r="V198" i="44"/>
  <c r="V199" i="44"/>
  <c r="V200" i="44"/>
  <c r="V201" i="44"/>
  <c r="V202" i="44"/>
  <c r="V203" i="44"/>
  <c r="V204" i="44"/>
  <c r="V205" i="44"/>
  <c r="V206" i="44"/>
  <c r="V207" i="44"/>
  <c r="V208" i="44"/>
  <c r="V209" i="44"/>
  <c r="V210" i="44"/>
  <c r="V211" i="44"/>
  <c r="V212" i="44"/>
  <c r="V213" i="44"/>
  <c r="V214" i="44"/>
  <c r="V215" i="44"/>
  <c r="V216" i="44"/>
  <c r="V217" i="44"/>
  <c r="V218" i="44"/>
  <c r="V219" i="44"/>
  <c r="V220" i="44"/>
  <c r="V221" i="44"/>
  <c r="V222" i="44"/>
  <c r="V223" i="44"/>
  <c r="V224" i="44"/>
  <c r="V225" i="44"/>
  <c r="V226" i="44"/>
  <c r="V227" i="44"/>
  <c r="V228" i="44"/>
  <c r="V229" i="44"/>
  <c r="V230" i="44"/>
  <c r="V231" i="44"/>
  <c r="V232" i="44"/>
  <c r="V233" i="44"/>
  <c r="V234" i="44"/>
  <c r="V235" i="44"/>
  <c r="V236" i="44"/>
  <c r="V237" i="44"/>
  <c r="V238" i="44"/>
  <c r="V239" i="44"/>
  <c r="V240" i="44"/>
  <c r="V241" i="44"/>
  <c r="V242" i="44"/>
  <c r="V243" i="44"/>
  <c r="V244" i="44"/>
  <c r="V245" i="44"/>
  <c r="V246" i="44"/>
  <c r="V247" i="44"/>
  <c r="V248" i="44"/>
  <c r="V249" i="44"/>
  <c r="V250" i="44"/>
  <c r="V251" i="44"/>
  <c r="V252" i="44"/>
  <c r="V253" i="44"/>
  <c r="V254" i="44"/>
  <c r="V255" i="44"/>
  <c r="V256" i="44"/>
  <c r="V257" i="44"/>
  <c r="V258" i="44"/>
  <c r="V259" i="44"/>
  <c r="V260" i="44"/>
  <c r="V262" i="44"/>
  <c r="V263" i="44"/>
  <c r="V264" i="44"/>
  <c r="V265" i="44"/>
  <c r="V266" i="44"/>
  <c r="V267" i="44"/>
  <c r="V268" i="44"/>
  <c r="V269" i="44"/>
  <c r="V270" i="44"/>
  <c r="V271" i="44"/>
  <c r="V272" i="44"/>
  <c r="V273" i="44"/>
  <c r="V274" i="44"/>
  <c r="V275" i="44"/>
  <c r="V276" i="44"/>
  <c r="V277" i="44"/>
  <c r="V278" i="44"/>
  <c r="V279" i="44"/>
  <c r="V280" i="44"/>
  <c r="V281" i="44"/>
  <c r="V282" i="44"/>
  <c r="V283" i="44"/>
  <c r="V284" i="44"/>
  <c r="V285" i="44"/>
  <c r="V286" i="44"/>
  <c r="V287" i="44"/>
  <c r="V288" i="44"/>
  <c r="V289" i="44"/>
  <c r="V290" i="44"/>
  <c r="V291" i="44"/>
  <c r="V292" i="44"/>
  <c r="V293" i="44"/>
  <c r="V294" i="44"/>
  <c r="V295" i="44"/>
  <c r="V296" i="44"/>
  <c r="V297" i="44"/>
  <c r="V299" i="44"/>
  <c r="V300" i="44"/>
  <c r="V301" i="44"/>
  <c r="V302" i="44"/>
  <c r="V303" i="44"/>
  <c r="V306" i="44"/>
  <c r="V307" i="44"/>
  <c r="V308" i="44"/>
  <c r="V309" i="44"/>
  <c r="V310" i="44"/>
  <c r="V311" i="44"/>
  <c r="V312" i="44"/>
  <c r="V313" i="44"/>
  <c r="V314" i="44"/>
  <c r="V315" i="44"/>
  <c r="V316" i="44"/>
  <c r="V317" i="44"/>
  <c r="V318" i="44"/>
  <c r="V319" i="44"/>
  <c r="V320" i="44"/>
  <c r="V321" i="44"/>
  <c r="V322" i="44"/>
  <c r="V323" i="44"/>
  <c r="V324" i="44"/>
  <c r="V325" i="44"/>
  <c r="V326" i="44"/>
  <c r="V327" i="44"/>
  <c r="V328" i="44"/>
  <c r="V329" i="44"/>
  <c r="V330" i="44"/>
  <c r="V331" i="44"/>
  <c r="V332" i="44"/>
  <c r="V333" i="44"/>
  <c r="V334" i="44"/>
  <c r="V335" i="44"/>
  <c r="V336" i="44"/>
  <c r="V337" i="44"/>
  <c r="V338" i="44"/>
  <c r="V339" i="44"/>
  <c r="V340" i="44"/>
  <c r="V341" i="44"/>
  <c r="V342" i="44"/>
  <c r="V343" i="44"/>
  <c r="V344" i="44"/>
  <c r="V345" i="44"/>
  <c r="V346" i="44"/>
  <c r="V347" i="44"/>
  <c r="V348" i="44"/>
  <c r="V349" i="44"/>
  <c r="V350" i="44"/>
  <c r="V351" i="44"/>
  <c r="V352" i="44"/>
  <c r="V353" i="44"/>
  <c r="V354" i="44"/>
  <c r="V355" i="44"/>
  <c r="V356" i="44"/>
  <c r="V357" i="44"/>
  <c r="V358" i="44"/>
  <c r="V359" i="44"/>
  <c r="V360" i="44"/>
  <c r="V361" i="44"/>
  <c r="V362" i="44"/>
  <c r="V363" i="44"/>
  <c r="V364" i="44"/>
  <c r="V365" i="44"/>
  <c r="V366" i="44"/>
  <c r="V367" i="44"/>
  <c r="V368" i="44"/>
  <c r="V369" i="44"/>
  <c r="V370" i="44"/>
  <c r="V371" i="44"/>
  <c r="V372" i="44"/>
  <c r="V373" i="44"/>
  <c r="V374" i="44"/>
  <c r="V375" i="44"/>
  <c r="V376" i="44"/>
  <c r="V377" i="44"/>
  <c r="V378" i="44"/>
  <c r="V379" i="44"/>
  <c r="V380" i="44"/>
  <c r="V383" i="44"/>
  <c r="V384" i="44"/>
  <c r="V386" i="44"/>
  <c r="V387" i="44"/>
  <c r="V388" i="44"/>
  <c r="V389" i="44"/>
  <c r="V390" i="44"/>
  <c r="V391" i="44"/>
  <c r="V392" i="44"/>
  <c r="V393" i="44"/>
  <c r="V394" i="44"/>
  <c r="V395" i="44"/>
  <c r="V396" i="44"/>
  <c r="V397" i="44"/>
  <c r="V398" i="44"/>
  <c r="V399" i="44"/>
  <c r="V400" i="44"/>
  <c r="V401" i="44"/>
  <c r="V402" i="44"/>
  <c r="V403" i="44"/>
  <c r="V404" i="44"/>
  <c r="V405" i="44"/>
  <c r="V406" i="44"/>
  <c r="V407" i="44"/>
  <c r="V408" i="44"/>
  <c r="V409" i="44"/>
  <c r="V410" i="44"/>
  <c r="V411" i="44"/>
  <c r="V412" i="44"/>
  <c r="V413" i="44"/>
  <c r="V414" i="44"/>
  <c r="V415" i="44"/>
  <c r="V417" i="44"/>
  <c r="V418" i="44"/>
  <c r="V419" i="44"/>
  <c r="V420" i="44"/>
  <c r="V421" i="44"/>
  <c r="V422" i="44"/>
  <c r="V423" i="44"/>
  <c r="V424" i="44"/>
  <c r="V425" i="44"/>
  <c r="V426" i="44"/>
  <c r="V427" i="44"/>
  <c r="V428" i="44"/>
  <c r="V429" i="44"/>
  <c r="V430" i="44"/>
  <c r="V431" i="44"/>
  <c r="V432" i="44"/>
  <c r="V433" i="44"/>
  <c r="V434" i="44"/>
  <c r="V435" i="44"/>
  <c r="V436" i="44"/>
  <c r="V438" i="44"/>
  <c r="V439" i="44"/>
  <c r="V440" i="44"/>
  <c r="V441" i="44"/>
  <c r="V442" i="44"/>
  <c r="V443" i="44"/>
  <c r="V444" i="44"/>
  <c r="V445" i="44"/>
  <c r="V446" i="44"/>
  <c r="V447" i="44"/>
  <c r="V448" i="44"/>
  <c r="V449" i="44"/>
  <c r="V450" i="44"/>
  <c r="V451" i="44"/>
  <c r="V452" i="44"/>
  <c r="V453" i="44"/>
  <c r="V454" i="44"/>
  <c r="V455" i="44"/>
  <c r="V456" i="44"/>
  <c r="V457" i="44"/>
  <c r="V458" i="44"/>
  <c r="V459" i="44"/>
  <c r="V460" i="44"/>
  <c r="V461" i="44"/>
  <c r="V462" i="44"/>
  <c r="V463" i="44"/>
  <c r="V464" i="44"/>
  <c r="V465" i="44"/>
  <c r="V466" i="44"/>
  <c r="V467" i="44"/>
  <c r="V468" i="44"/>
  <c r="V469" i="44"/>
  <c r="V470" i="44"/>
  <c r="V473" i="44"/>
  <c r="V474" i="44"/>
  <c r="V475" i="44"/>
  <c r="V476" i="44"/>
  <c r="V477" i="44"/>
  <c r="V478" i="44"/>
  <c r="V479" i="44"/>
  <c r="V480" i="44"/>
  <c r="V481" i="44"/>
  <c r="V482" i="44"/>
  <c r="V483" i="44"/>
  <c r="V484" i="44"/>
  <c r="V485" i="44"/>
  <c r="V486" i="44"/>
  <c r="V487" i="44"/>
  <c r="V488" i="44"/>
  <c r="V489" i="44"/>
  <c r="V490" i="44"/>
  <c r="V491" i="44"/>
  <c r="V492" i="44"/>
  <c r="V494" i="44"/>
  <c r="V495" i="44"/>
  <c r="V2" i="44"/>
  <c r="K2" i="44" l="1"/>
  <c r="J2" i="44" l="1"/>
  <c r="I2" i="44"/>
  <c r="H2" i="44"/>
</calcChain>
</file>

<file path=xl/sharedStrings.xml><?xml version="1.0" encoding="utf-8"?>
<sst xmlns="http://schemas.openxmlformats.org/spreadsheetml/2006/main" count="9494" uniqueCount="1834">
  <si>
    <t>Awarding Organisation</t>
  </si>
  <si>
    <t>Datatype</t>
  </si>
  <si>
    <t>Is PK</t>
  </si>
  <si>
    <t>Is FK</t>
  </si>
  <si>
    <t>Required</t>
  </si>
  <si>
    <t>Party_Id_1st</t>
  </si>
  <si>
    <t>Yes</t>
  </si>
  <si>
    <t>Awarding_Organisation_Party_Id</t>
  </si>
  <si>
    <t>No</t>
  </si>
  <si>
    <t>Language Type</t>
  </si>
  <si>
    <t>Language_Type</t>
  </si>
  <si>
    <t>Learner</t>
  </si>
  <si>
    <t>Learner_Party_Id</t>
  </si>
  <si>
    <t>Learner_Party_Role_Type</t>
  </si>
  <si>
    <t>Qualification Element</t>
  </si>
  <si>
    <t>AO_Qualification_Element_Id</t>
  </si>
  <si>
    <t>Qualification_Element_Type</t>
  </si>
  <si>
    <t>Qualification_Element_Title</t>
  </si>
  <si>
    <t>QE_Short_Title</t>
  </si>
  <si>
    <t>Private_Learner_Type</t>
  </si>
  <si>
    <t>Qualification Framework Type</t>
  </si>
  <si>
    <t>Qualification_Framework_Type</t>
  </si>
  <si>
    <t>Party</t>
  </si>
  <si>
    <t>Party_Id</t>
  </si>
  <si>
    <t>Party_Type</t>
  </si>
  <si>
    <t>Party Name</t>
  </si>
  <si>
    <t>This may include Certificate Name, Full Legal Name, Preferred Name, also known as name</t>
  </si>
  <si>
    <t>Party_Name_Effective_Date</t>
  </si>
  <si>
    <t>Party_Name_Effective_End_Date</t>
  </si>
  <si>
    <t>The date from which the PARTY NAME ceased.</t>
  </si>
  <si>
    <t>Party Name Component Type</t>
  </si>
  <si>
    <t>Party_Name_Component_Type</t>
  </si>
  <si>
    <t>Party Name Component</t>
  </si>
  <si>
    <t>Party_Name_Component_Order</t>
  </si>
  <si>
    <t>Party_Name_Component</t>
  </si>
  <si>
    <t>Party Relationship Role</t>
  </si>
  <si>
    <t>Party_Id_2nd</t>
  </si>
  <si>
    <t>Party_Role_Type</t>
  </si>
  <si>
    <t>Relationship_Reference</t>
  </si>
  <si>
    <t>Party Role Type</t>
  </si>
  <si>
    <t>Centre_Party_Id</t>
  </si>
  <si>
    <t>QE Relationship</t>
  </si>
  <si>
    <t>AO_Party_Id_Parent</t>
  </si>
  <si>
    <t>AO_QE_Id_Parent</t>
  </si>
  <si>
    <t>QE_Type_Parent</t>
  </si>
  <si>
    <t>AO_Party_Id_Child</t>
  </si>
  <si>
    <t>AO_QE_Id_Child</t>
  </si>
  <si>
    <t>QE_Type_Child</t>
  </si>
  <si>
    <t>QE_Relationship_Type</t>
  </si>
  <si>
    <t>QE_Relationship_Rule_Type</t>
  </si>
  <si>
    <t>Qualification Element Type</t>
  </si>
  <si>
    <t>Pathway</t>
  </si>
  <si>
    <t>Equals_Indicator_Flag</t>
  </si>
  <si>
    <t>Mandatory_In_Group_Flag</t>
  </si>
  <si>
    <t>Minimum_Unit_Selection</t>
  </si>
  <si>
    <t>Maximum_Unit_Selection</t>
  </si>
  <si>
    <t>Minimum_Pathway_Selection</t>
  </si>
  <si>
    <t>Maximum_Pathway_Selection</t>
  </si>
  <si>
    <t>Minimum_Credit_Value</t>
  </si>
  <si>
    <t>QE Relationship Type</t>
  </si>
  <si>
    <t>Scheme</t>
  </si>
  <si>
    <t>Assessment_Max_Learner_Age</t>
  </si>
  <si>
    <t>Assessment_Min_Learner_Age</t>
  </si>
  <si>
    <t>First_Teaching_Date</t>
  </si>
  <si>
    <t>The first date from which a CENTRE may start to teach this QUALIFICATION ELEMENT.</t>
  </si>
  <si>
    <t>Last_Teaching_Date</t>
  </si>
  <si>
    <t>QE_Availability_Text</t>
  </si>
  <si>
    <t>QE_Centre_Auth_Agreement_Text</t>
  </si>
  <si>
    <t>Series_Based_Flag</t>
  </si>
  <si>
    <t>Indicates whether the QUALIFICATION ELEMENT is Series based.</t>
  </si>
  <si>
    <t>Date_Of_Birth_Reqd_Flag</t>
  </si>
  <si>
    <t>Assessable</t>
  </si>
  <si>
    <t>A part of a QUALIFICATION ELEMENT structure that is a discretely Assessable element.</t>
  </si>
  <si>
    <t>Extra_Time_Required_Flag</t>
  </si>
  <si>
    <t>Assessment_Method_Type</t>
  </si>
  <si>
    <t>Assmnt_Actual_DateTime_Reqd_Flag</t>
  </si>
  <si>
    <t>Attendance_Data_Required_Flag</t>
  </si>
  <si>
    <t>Carry_Forward_Permissible_Flag</t>
  </si>
  <si>
    <t>Maximum_Extra_Time_Minutes</t>
  </si>
  <si>
    <t>On_Demand_Flag</t>
  </si>
  <si>
    <t>QE_Timetabled_Flag</t>
  </si>
  <si>
    <t>Test_Day_Photograph_Reqd_Flag</t>
  </si>
  <si>
    <t>Tier_Level_Type</t>
  </si>
  <si>
    <t>Tier_Level_Common_Reference</t>
  </si>
  <si>
    <t>Time_Allowed_Mins</t>
  </si>
  <si>
    <t>Study Guide Reference Type</t>
  </si>
  <si>
    <t>Study_Guide_Reference_Type</t>
  </si>
  <si>
    <t>QE Delivery Model Type</t>
  </si>
  <si>
    <t>QE_Delivery_Model_Type</t>
  </si>
  <si>
    <t>Award Level Type</t>
  </si>
  <si>
    <t>Award_Level_Type</t>
  </si>
  <si>
    <t>Award Type</t>
  </si>
  <si>
    <t>Award_Type</t>
  </si>
  <si>
    <t>Course Length Type</t>
  </si>
  <si>
    <t>Course_Length_Type</t>
  </si>
  <si>
    <t>Private Learner Type</t>
  </si>
  <si>
    <t>Qualification Element Framework</t>
  </si>
  <si>
    <t>QE_Framework_Credit_Value</t>
  </si>
  <si>
    <t>QEA_Effective_Start_Date_Time</t>
  </si>
  <si>
    <t>Tier Level Type</t>
  </si>
  <si>
    <t>QE Evidence Requirement Type</t>
  </si>
  <si>
    <t>QE_Evidence_Requirement_Type</t>
  </si>
  <si>
    <t>QE Learner Identifier</t>
  </si>
  <si>
    <t>Qualification Element Age Range</t>
  </si>
  <si>
    <t>Age_Range_Type</t>
  </si>
  <si>
    <t>Age Range Type</t>
  </si>
  <si>
    <t>QE Availability</t>
  </si>
  <si>
    <t>Assessment Method Type</t>
  </si>
  <si>
    <t>Currency Type</t>
  </si>
  <si>
    <t>Currency_Type</t>
  </si>
  <si>
    <t>Specifies the currency applicable to the Fee amount</t>
  </si>
  <si>
    <t>Fee_Period_Title</t>
  </si>
  <si>
    <t>Fee_Additional_Information</t>
  </si>
  <si>
    <t>Fee_Period_Start_Date_Time</t>
  </si>
  <si>
    <t>Fee_Amount</t>
  </si>
  <si>
    <t>Fee_Period_End_Date_Time</t>
  </si>
  <si>
    <t>Photograph_File_Type</t>
  </si>
  <si>
    <t>QE Outcome Type</t>
  </si>
  <si>
    <t>QE_Outcome_Type</t>
  </si>
  <si>
    <t>Party_Id_Administrator</t>
  </si>
  <si>
    <t>QE_Grade</t>
  </si>
  <si>
    <t>Performance_Points</t>
  </si>
  <si>
    <t>Level_1_Threshold</t>
  </si>
  <si>
    <t>Level_2_Threshold</t>
  </si>
  <si>
    <t>Level_3_Threshold</t>
  </si>
  <si>
    <t>QE Availability Grade Boundary</t>
  </si>
  <si>
    <t>Grade_Boundary_Lower_Limit</t>
  </si>
  <si>
    <t>QE Outcome</t>
  </si>
  <si>
    <t>Party_Id_Originator</t>
  </si>
  <si>
    <t>QE_Outcome_Value_Type</t>
  </si>
  <si>
    <t>AO_Party_Id_Alternative_QE</t>
  </si>
  <si>
    <t>AO_QE_Id_Alternative_QE</t>
  </si>
  <si>
    <t>QE_Type_Alternative_QE</t>
  </si>
  <si>
    <t>Actual_Extra_Time_Minutes</t>
  </si>
  <si>
    <t>QE_Outcome_Amndmnt_Reason_Type</t>
  </si>
  <si>
    <t>Award_Date</t>
  </si>
  <si>
    <t>Award_Issue_Date</t>
  </si>
  <si>
    <t>The date the Qualification was officially awarded by the AWARDING ORGANISATION.</t>
  </si>
  <si>
    <t>Centre_Award_Claim_Date</t>
  </si>
  <si>
    <t>Centre_Auth_Decl_Status_Type</t>
  </si>
  <si>
    <t>Certificate_Identifier</t>
  </si>
  <si>
    <t>Creation_Date</t>
  </si>
  <si>
    <t>QE_Outcome_Category_Type</t>
  </si>
  <si>
    <t>QE_Outcome_Status_Type</t>
  </si>
  <si>
    <t>QE_Outcome_Qualifier_Type</t>
  </si>
  <si>
    <t>Result_Scaling_Adjustment</t>
  </si>
  <si>
    <t>Spec_Cons_Tariff_Applied_Flag</t>
  </si>
  <si>
    <t>QE_Outcome_Value</t>
  </si>
  <si>
    <t>Centre_Party_Id_Proxy</t>
  </si>
  <si>
    <t>QE_Outcome_Date</t>
  </si>
  <si>
    <t>QE Outcome Amndmnt Reason Type</t>
  </si>
  <si>
    <t>Centre Auth Decl Status Type</t>
  </si>
  <si>
    <t>QE Outcome Status Type</t>
  </si>
  <si>
    <t>QE Outcome Value Type</t>
  </si>
  <si>
    <t>Contributing QE Outcome</t>
  </si>
  <si>
    <t>Party_Id_Originator_Parent</t>
  </si>
  <si>
    <t>QEA_Eff_Start_Date_Time_Parent</t>
  </si>
  <si>
    <t>QE_Outcome_Type_Parent</t>
  </si>
  <si>
    <t>QE_Outcome_Value_Type_Parent</t>
  </si>
  <si>
    <t>Party_Id_Originator_Child</t>
  </si>
  <si>
    <t>QEA_Eff_Start_Date_Time_Child</t>
  </si>
  <si>
    <t>QE_Outcome_Type_Child</t>
  </si>
  <si>
    <t>QE_Outcome_Value_Type_Child</t>
  </si>
  <si>
    <t>QE Booking Type</t>
  </si>
  <si>
    <t>QE Booking</t>
  </si>
  <si>
    <t>Booking_Order_Reference</t>
  </si>
  <si>
    <t>Endorsed_Title</t>
  </si>
  <si>
    <t>Study_Guide_Required_Flag</t>
  </si>
  <si>
    <t>Unnamed_Assmnt_Start_Date_Time</t>
  </si>
  <si>
    <t>Unnamed_Order_Id</t>
  </si>
  <si>
    <t>QE Learner Booking</t>
  </si>
  <si>
    <t>AO_Candidate_Number</t>
  </si>
  <si>
    <t>Course_Start_Date</t>
  </si>
  <si>
    <t>Expected_Completion_Date</t>
  </si>
  <si>
    <t>Extra_Time_Required_Mins</t>
  </si>
  <si>
    <t>Learner_Assmnt_Start_Date_Time</t>
  </si>
  <si>
    <t>Learner_Resit_Entry_Flag</t>
  </si>
  <si>
    <t>Outcome_Carried_Forward_Flag</t>
  </si>
  <si>
    <t>QE Outcome Qualifier Type</t>
  </si>
  <si>
    <t>Award</t>
  </si>
  <si>
    <t>Accreditation_End_Review_Date</t>
  </si>
  <si>
    <t>The date when accreditation granted to an AWARDING ORGANISATION by a Regulator to award this QUALIFICATION ELEMENT will be reviewed.</t>
  </si>
  <si>
    <t>Accreditation_Start_Date</t>
  </si>
  <si>
    <t>The start date for which Accreditation has been granted to an AWARDING ORGANISATION by a Regulator to award this QUALIFICATION ELEMENT.</t>
  </si>
  <si>
    <t>AO_Accred_Version_Number</t>
  </si>
  <si>
    <t>Assessment_Language_Type</t>
  </si>
  <si>
    <t>Cert_of_Unit_Credit_Issued_Flag</t>
  </si>
  <si>
    <t>Certification_End_Date</t>
  </si>
  <si>
    <t>Certification_Start_Date</t>
  </si>
  <si>
    <t>QE_Classification</t>
  </si>
  <si>
    <t>Contributing_Units_Listed_Flag</t>
  </si>
  <si>
    <t>Endorsed_Title_Reqd_Flag</t>
  </si>
  <si>
    <t>Learning_Aim_Code</t>
  </si>
  <si>
    <t>Operational_End_Date</t>
  </si>
  <si>
    <t>Operational_Start_Date</t>
  </si>
  <si>
    <t>Registration_Expiry_Months</t>
  </si>
  <si>
    <t>Resit_Rule_Text</t>
  </si>
  <si>
    <t>Study_Guide_Available_Type</t>
  </si>
  <si>
    <t>Study_Guide_Details</t>
  </si>
  <si>
    <t>This could include a URL</t>
  </si>
  <si>
    <t>Study_Guide_Reference</t>
  </si>
  <si>
    <t>Party_Id_Sector_Lead</t>
  </si>
  <si>
    <t>Party_Id_Accreditor</t>
  </si>
  <si>
    <t>Digital Image File Type</t>
  </si>
  <si>
    <t>Digital_Image_File_Type</t>
  </si>
  <si>
    <t>QE Outcome Category Type</t>
  </si>
  <si>
    <t>Qualification Framework</t>
  </si>
  <si>
    <t>Qual_Frmwrk_Level_Tier_Type</t>
  </si>
  <si>
    <t>Qual Frmwrk Level Tier Type</t>
  </si>
  <si>
    <t>QE Relationship Rule Type</t>
  </si>
  <si>
    <t>Learning Unit</t>
  </si>
  <si>
    <t>Learning_Unit_Level_Type</t>
  </si>
  <si>
    <t>Maximum_Resits_Allowed</t>
  </si>
  <si>
    <t>Learning Unit Level Type</t>
  </si>
  <si>
    <t>Study Guide Available Type</t>
  </si>
  <si>
    <t>QE Objective Statement</t>
  </si>
  <si>
    <t>QE_Objective_Statement_Name</t>
  </si>
  <si>
    <t>QE_Objective_Statement_Text</t>
  </si>
  <si>
    <t>QE_Objective_Statement_Level</t>
  </si>
  <si>
    <t>QE Objective Statement Hierarchy</t>
  </si>
  <si>
    <t>AO_Party_Id_First</t>
  </si>
  <si>
    <t>AO_QE_Id_First</t>
  </si>
  <si>
    <t>QE_Type_First</t>
  </si>
  <si>
    <t>QE_Objctv_Stmnt_Name_First</t>
  </si>
  <si>
    <t>AO_Party_Id_Second</t>
  </si>
  <si>
    <t>AO_QE_Id_Second</t>
  </si>
  <si>
    <t>QE_Type_Second</t>
  </si>
  <si>
    <t>QE_Objctv_Stmnt_Name_Second</t>
  </si>
  <si>
    <t>Party Relationship</t>
  </si>
  <si>
    <t>Party_Relationship_Eff_Date</t>
  </si>
  <si>
    <t>Party_Relationship_Eff_End_Date</t>
  </si>
  <si>
    <t>Photograph</t>
  </si>
  <si>
    <t>Photograph_Supplied_Date</t>
  </si>
  <si>
    <t>Signature</t>
  </si>
  <si>
    <t>Signature_Supplied_Date</t>
  </si>
  <si>
    <t>Signature_File_Type</t>
  </si>
  <si>
    <t>Party Relationship Name</t>
  </si>
  <si>
    <t>Party_Name_Use_Type</t>
  </si>
  <si>
    <t>Party Name Use Type</t>
  </si>
  <si>
    <t>Person</t>
  </si>
  <si>
    <t>Date_of_Birth</t>
  </si>
  <si>
    <t>Date_Of_Death</t>
  </si>
  <si>
    <t>Party Type</t>
  </si>
  <si>
    <t>Entity Name</t>
  </si>
  <si>
    <t>AttributeName</t>
  </si>
  <si>
    <t>Reference Entity</t>
  </si>
  <si>
    <t>Person_Party_Id</t>
  </si>
  <si>
    <t>An individual with attributes that relate to that PERSON regardless of the role that they may be in at any one time.</t>
  </si>
  <si>
    <t>The date on which the PERSON is officially deemed to have died.</t>
  </si>
  <si>
    <t>In some cases details of a LEARNER may not be provided at the time of the QE BOOKING</t>
  </si>
  <si>
    <t>QE_Outcome_Qualifier_Text</t>
  </si>
  <si>
    <t>A value representing the Achievement for this Assessment (QE OUTCOME).</t>
  </si>
  <si>
    <t>Indicates that the QE OUTCOME for this QUALIFICATION ELEMENT can be carried forward within the context of a QE LEARNER BOOKING.</t>
  </si>
  <si>
    <t>The maximum amount of extra time, in minutes, allowed for this QUALIFICATION ELEMENT as determined by the AWARDING ORGANISATION.</t>
  </si>
  <si>
    <t>Denotes if this QUALIFICATION ELEMENT is available on-demand.</t>
  </si>
  <si>
    <t>Indicates the Tier Level which is related to the maximum grade achievable.</t>
  </si>
  <si>
    <t>The amount of time in minutes that is allowed for a Learner to undertake the Assessment of the QE Assessable.</t>
  </si>
  <si>
    <t>QE_Description</t>
  </si>
  <si>
    <t>QEA_Effective_End_Date_Time</t>
  </si>
  <si>
    <t>Maximum_Resits_Taken_Flag</t>
  </si>
  <si>
    <t>QE_Booking_Type</t>
  </si>
  <si>
    <t>AO_QE_Assigned_Learner_Id</t>
  </si>
  <si>
    <t>QE_Objctv_Stmnt_Level_Seq_Num</t>
  </si>
  <si>
    <t>Identifies the amount to be charged.</t>
  </si>
  <si>
    <t>The lower limit Grade Boundary (mark, points, credit) that applies to this instance of the QUALIFICATION ELEMENT for a specific Grade.</t>
  </si>
  <si>
    <t>AWARDING ORGANISATION specific preferences for the LEARNER Identifiers supplied for a specific QUALIFICATION ELEMENT.</t>
  </si>
  <si>
    <t>A reference value that identifies the tier level for the QE OBJECTIVE STATEMENT.</t>
  </si>
  <si>
    <t>Contains the detailed text of the QE OBJECTIVE STATEMENT.</t>
  </si>
  <si>
    <t>Identifies the applicable age criteria for a QUALIFICATION ELEMENT.</t>
  </si>
  <si>
    <t>The credit value assigned to this QUALIFICATION ELEMENT at this level for this specific QE FRAMEWORK TYPE.</t>
  </si>
  <si>
    <t>A part of a QUALIFICATION ELEMENT structure comprising interrelated attributes that describe the overall behaviour of a QUALIFICATION ELEMENT.</t>
  </si>
  <si>
    <t>The minimum age a LEARNER can be at the time of Assessment for this QUALIFICATION ELEMENT.</t>
  </si>
  <si>
    <t>The date up to which a CENTRE may teach this QUALIFICATION ELEMENT.</t>
  </si>
  <si>
    <t>Text description of the intended first date and subsequent dates when parts of the Qualification will be offered. It is not a definitive statement of availability. Specific instances of the QE AVAILABILITY will determine whether an AWARD or LEARNING UNIT is available.</t>
  </si>
  <si>
    <t>Contains the text of the Authentication agreement, specific to this QUALIFICATION ELEMENT, to which the CENTRE is agreeing when a QE OUTCOME is authenticated.</t>
  </si>
  <si>
    <t>The date from which this version of the QUALIFICATION ELEMENT becomes effective.</t>
  </si>
  <si>
    <t>The date from which this QUALIFICATION ELEMENT version ceases to be effective.</t>
  </si>
  <si>
    <t>Party_RR_Reference_Type</t>
  </si>
  <si>
    <t>QE_Assessment_Start_Date_Time</t>
  </si>
  <si>
    <t>QE Fee Category</t>
  </si>
  <si>
    <t>Private_Learner_Flag</t>
  </si>
  <si>
    <t>AWARDING ORGANISATION perspective that the LEARNER is not regarded as being declared on the enrolment register of the CENTRE. Any conditions that apply are published in the product catalogue.</t>
  </si>
  <si>
    <t>Indicates that a photograph of the LEARNER on the day of attendance at the ASSESSMENT EVENT, inclusive of proof of date taken, must be sent to the respective AWARDING ORGANISATION as part of attendance data.</t>
  </si>
  <si>
    <t>Party_Role_Type_Assessor</t>
  </si>
  <si>
    <t>Party_Role_Type_ADT_Decider</t>
  </si>
  <si>
    <t>QE Fee Category Type</t>
  </si>
  <si>
    <t>QE_Fee_Category_Type</t>
  </si>
  <si>
    <t>Party RR Reference Type</t>
  </si>
  <si>
    <t>QE_Evid_Reqmnt_Provided_Flag</t>
  </si>
  <si>
    <t>QE_Moderation_Type</t>
  </si>
  <si>
    <t>QE Moderation Type</t>
  </si>
  <si>
    <t>QE Preference</t>
  </si>
  <si>
    <t>The Objective Statement Text that applies to a specific QUALIFICATION ELEMENT</t>
  </si>
  <si>
    <t>Inclusive of linking combinations of QUALIFICATION ELEMENT(s) - AWARD(s), ASSESSABLE(s), SCHEME(s), LEARNING UNIT(s), PATHWAY(s) - that represent the whole Qualification.</t>
  </si>
  <si>
    <t>The common reference shared by all QE Assessable(s) that are within a tier structure.</t>
  </si>
  <si>
    <t>States the maximum number of re-sits a LEARNER can take for this QUALIFICATION ELEMENT.</t>
  </si>
  <si>
    <t>The date from which the PARTY NAME commenced.</t>
  </si>
  <si>
    <t>The date that the currently stored signature was supplied by the LEARNER.</t>
  </si>
  <si>
    <t>Denotes that the PATHWAY is implementing a 2 dimensional selection to ensure that the exact same LEARNING UNIT(s), or ASSESSABLE(s) are returned from both child PATHWAY(s).</t>
  </si>
  <si>
    <t>Indicates whether the decision selection criteria and the choices of available PATHWAY(s) defined within this QE PATHWAY must be acted upon, or are optional.</t>
  </si>
  <si>
    <t>The start date for the course that the LEARNER is undertaking.</t>
  </si>
  <si>
    <t>Date when the CENTRE expects the LEARNER to complete the Qualification.</t>
  </si>
  <si>
    <t>Indicates how much extra time (in minutes) is required by the LEARNER as determined by the CENTRE. This must be within the extra time allowed in the QUALIFICATION ELEMENT as specified by the AWARDING ORGANISATION.</t>
  </si>
  <si>
    <t>The date the Qualification was awarded to the LEARNER. This is printed on the certificate.</t>
  </si>
  <si>
    <t>The unique identifier of the certificate issued to the LEARNER.</t>
  </si>
  <si>
    <t>25 Results</t>
  </si>
  <si>
    <t>VQ</t>
  </si>
  <si>
    <t>GQ</t>
  </si>
  <si>
    <t>This text will be provided by the AO in the Product Catalogue as part of a regulatory requirement for Centres to confirm that regulations have been adhered to when learners created, and centres have assessed controlled assessment or coursework. It must be displayed to MIS users who are capturing centre assessed outcomes.</t>
  </si>
  <si>
    <t xml:space="preserve">Currently this covers both photograph and signature file types but could be extended to cover any digital image.
</t>
  </si>
  <si>
    <t>This flag serves two purposes: 
1) it is a formal indication from the centre to the AO that they believe the entry is a re-sit.
2) It is there to provide a reference to the MIS, which will be calculating fees based on the entries submitted. AO's are able to specify re-sit fees within the product catalogue, so by classifying it as a re-sit their system will then know that that entry should be associated with the re-sit fee.</t>
  </si>
  <si>
    <t>22 Centre Assessed Outcome</t>
  </si>
  <si>
    <t>QE_Booking_Date_Time</t>
  </si>
  <si>
    <t>QE_Booking_Quantity</t>
  </si>
  <si>
    <t>A value that denotes and distinguishes the PARTY.</t>
  </si>
  <si>
    <t>Worksheet Name/ Hyperlink</t>
  </si>
  <si>
    <t>Notes on use and content of each sheet in this workbook.</t>
  </si>
  <si>
    <t xml:space="preserve">Summary of Contents </t>
  </si>
  <si>
    <t>VQ/ GQ Indicator</t>
  </si>
  <si>
    <t>Qualification Element Availability</t>
  </si>
  <si>
    <t>Locator_Identifier_Type</t>
  </si>
  <si>
    <t>Locator</t>
  </si>
  <si>
    <t>Party_Id_Contact</t>
  </si>
  <si>
    <t>Party Relationship Contact</t>
  </si>
  <si>
    <t>A2C_Centre_Test_System_Id</t>
  </si>
  <si>
    <t>Locator_Id</t>
  </si>
  <si>
    <t>A value that denotes and distinguishes the LOCATOR.</t>
  </si>
  <si>
    <t>Locator_Type</t>
  </si>
  <si>
    <t>Locator Identifier Type</t>
  </si>
  <si>
    <t>Locator Type</t>
  </si>
  <si>
    <t>Email Address</t>
  </si>
  <si>
    <t>A string of characters which identifies a location on the Internet or other network to which an electronic message can be sent.</t>
  </si>
  <si>
    <t>Party Contact Use Type</t>
  </si>
  <si>
    <t>Party_Contact_Use_Type</t>
  </si>
  <si>
    <t>Email_Address</t>
  </si>
  <si>
    <t>A string of characters which will allow the Internet or other network to deliver an email.</t>
  </si>
  <si>
    <t>Locator_Id_Contact</t>
  </si>
  <si>
    <t>The start date and time of the actual QE ASSESSMENT EVENT.</t>
  </si>
  <si>
    <t>The date and time from which the QE AVAILABILITY ceases to be available.</t>
  </si>
  <si>
    <t>Indicates whether or not the maximum number of resits for this QUALIFICATION ELEMENT have been taken by this LEARNER.</t>
  </si>
  <si>
    <t>An AWARDING ORGANISATION adjustment made to a Centre Assessed Outcome expressed as a positive or negative number.</t>
  </si>
  <si>
    <t>The date from which LEARNERs can first submit an order for a QUALIFICATION; this will be the same as, or later than, the date for which a QUALIFICATION is first regulated.</t>
  </si>
  <si>
    <t>24 Award Claim</t>
  </si>
  <si>
    <t>Free text information to explain the QE Outcome Qualifier.</t>
  </si>
  <si>
    <t>Where a centre assessed QE Outcome Value has been achieved based on Partial Absence or Partial Exemption, this attribute must be used to provide the reasons for the absence or exemption.</t>
  </si>
  <si>
    <t>Where a QE Outcome Value has been achieved based on Partial Absence or Partial Exemption, the appropriate value must be provided as QE_Outcome_Qualifier_Type.</t>
  </si>
  <si>
    <t>Legal_Sex_Type</t>
  </si>
  <si>
    <t>Legal_Sex_Required_Flag</t>
  </si>
  <si>
    <t>Legal Sex Type</t>
  </si>
  <si>
    <t>A Key Event is a defined business activity that is associated with the exams processing cycle of an AWARDING ORGANISATION and is applicable to a specific instance of a QUALIFICATION ELEMENT.</t>
  </si>
  <si>
    <t>Key_Event_Name</t>
  </si>
  <si>
    <t>Key_Event_Start_Date_Time</t>
  </si>
  <si>
    <t>Key_Event_End_Date_Time</t>
  </si>
  <si>
    <t>A name that uniquely identifies the Key Event.</t>
  </si>
  <si>
    <t>The start date and time of the Key Event.</t>
  </si>
  <si>
    <t>The end date and time of the Key Event.</t>
  </si>
  <si>
    <t>QE Availability Key Event Fee</t>
  </si>
  <si>
    <t>A title for the period that the Fee is applicable.</t>
  </si>
  <si>
    <t>QE Availability Maximum Mark</t>
  </si>
  <si>
    <t>QE_Availability_Maximum_Mark</t>
  </si>
  <si>
    <t>The maximum achievable mark for this instance of a QUALIFICATION ELEMENT.</t>
  </si>
  <si>
    <t>QEA Max Mark Grade Boundary</t>
  </si>
  <si>
    <t xml:space="preserve">These preferences will be explicitly stated against the specific QEs to which they apply. </t>
  </si>
  <si>
    <t>The maximum mark of a specific QE OUTCOME VALUE TYPE that can be declared for an instance of a QUALIFICATION ELEMENT.</t>
  </si>
  <si>
    <t>QE Availability Key Event</t>
  </si>
  <si>
    <t>Qualification_Reference_Number</t>
  </si>
  <si>
    <t>QE_Objective_Statement_Descr</t>
  </si>
  <si>
    <t>Additional free text to provide advice and guidance support to the QE OBJECTIVE STATEMENT.</t>
  </si>
  <si>
    <t>Refer to Section 20 'Using the Qualification Element' support material when constructing pathways and relationships.</t>
  </si>
  <si>
    <t>Where this flag is set and the learner wishes to carry forward a previous outcome, the QE Outcome Carry Forward data block should be provided with the order and the Outcome_Carried_Forward_Flag should be set.</t>
  </si>
  <si>
    <t>This attribute represents a short term pragmatic approach as it does not take into account working days, holidays, or periods of high processing volumes within an Awarding Organisation, so the value can at best can be regarded as an “average” to be used as a general guide.</t>
  </si>
  <si>
    <t>OnDemand_Entry_Calendar_Days</t>
  </si>
  <si>
    <t>25 Results (O)</t>
  </si>
  <si>
    <t>22 Centre Assessed Outcome (M)
24 Award Claim (M)
25 Results (M)</t>
  </si>
  <si>
    <t>22 Centre Assessed Outcome
25 Results (M)</t>
  </si>
  <si>
    <t>Centres may use this attribute to notify AOs of the death of a learner who has open orders. Where further AO services are required for the learner, the AO should be contacted directly. This attribute is therefore only valid for the Amend Learner Details transaction.</t>
  </si>
  <si>
    <t>The specific date and time that the QE BOOKING was created.</t>
  </si>
  <si>
    <t>The purchase order reference of the CENTRE associated with this QE BOOKING.</t>
  </si>
  <si>
    <t>Indicates if a LEARNER wants to receive the Study Guide or Qualification book that is available for the selected QUALIFICATION ELEMENT.</t>
  </si>
  <si>
    <t>The Assessment start date and time for a Test Resource Booking that is not for a specific named Learner.</t>
  </si>
  <si>
    <t>An identifier to indicate that the QE BOOKING is for a specific quantity of unnamed LEARNER(s) that will be consumed at a later date by provision of a separate Booking for named LEARNER(s).</t>
  </si>
  <si>
    <t>Free text to describe the Fee.</t>
  </si>
  <si>
    <t>Specifies the currency applicable to the Fee amount.</t>
  </si>
  <si>
    <t>An AWARDING ORGANISATION Assigned Identifier for a LEARNER that is associated with a specific QUALIFICATION ELEMENT.</t>
  </si>
  <si>
    <t>This information must be provided where the QE Preference "Course start date required" is set.</t>
  </si>
  <si>
    <t>This information must be provided where the QE Preference "Expected Completion Date Required" is set.</t>
  </si>
  <si>
    <t>The title that the CENTRE allocates to the QUALIFICATION ELEMENT.</t>
  </si>
  <si>
    <t>The sequence number of the QE OBJECTIVE STATEMENT TEXT within the context of the Statement tier level. Required to ensure ordering is correct.</t>
  </si>
  <si>
    <t>The actual extra time, specified in minutes, allowed in the Assessment leading to this QE OUTCOME.</t>
  </si>
  <si>
    <t>Indicates if a special considerations tariff has been applied to this Result.</t>
  </si>
  <si>
    <t>The date that the QE OUTCOME was created.</t>
  </si>
  <si>
    <t>A plain text natural language explanation of the QUALIFICATION ELEMENT.</t>
  </si>
  <si>
    <t>The title of the QUALIFICATION ELEMENT.</t>
  </si>
  <si>
    <t>A shortened version of the Title for this QUALIFICATION ELEMENT.</t>
  </si>
  <si>
    <t>The maximum age a LEARNER can be at the time of Assessment for this QUALIFICATION ELEMENT.</t>
  </si>
  <si>
    <t>The first possible AWARD date for the QUALIFICATION ELEMENT.</t>
  </si>
  <si>
    <t>Indicates whether or not an endorsed title for this QUALIFICATION needs to be supplied by the CENTRE when submitting a Learner Order.</t>
  </si>
  <si>
    <t>The date after which Learners can no longer submit an order for a Qualification; this will be the same as or earlier than the Certification End Date.</t>
  </si>
  <si>
    <t>Free text regarding terminal and re-sit rules.</t>
  </si>
  <si>
    <t>Additional details relating to the Study Guide.</t>
  </si>
  <si>
    <t>A single reference number of the Study Guide for this QUALIFICATION ELEMENT. This could be an ISBN, AWARDING ORGANISATION defined identifier, or a URL.</t>
  </si>
  <si>
    <t>Indicates whether or not the CENTRE is required to send the actual start Date Time for an ASSESSMENT EVENT to the AWARDING ORGANISATION.</t>
  </si>
  <si>
    <t>Indicates that ATTENDANCE details are required by the AWARDING ORGANISATION for this QUALIFICATION ELEMENT.</t>
  </si>
  <si>
    <t>This flag will be set against any Assessable for which attendance data is required. There is no Key Event for submission of attendance data because a universal rule applies. See Section 08 Attendance - Rule A16. This states that attendance data must be submitted within 2 working days of the assessment.</t>
  </si>
  <si>
    <t>The centre must verify that the photograph is of the person that sat the assessment, and that person is the stated learner.</t>
  </si>
  <si>
    <t>Fee_Additional_Text</t>
  </si>
  <si>
    <t xml:space="preserve">A private learner is someone who enters for exams through an Awarding Organisation approved school or college but is not enrolled as a student there. The learner may be self-taught, home-schooled or have private tuition with a tutor or through a distance learning organisation. </t>
  </si>
  <si>
    <t>QE_Outcome_Status_Type is only used with the QE_Outcome_Type of "Result" and is only valid for the Results transaction.</t>
  </si>
  <si>
    <t>Awarding Organisations may use this attribute to provide additional information about the Key Event as it relates to a specific Qualification Element.</t>
  </si>
  <si>
    <t xml:space="preserve">From an A2C perspective the valid types are:
Title
Given
Family
Mononym
The following ISB types are not currently used in A2C:
Organisation Name
</t>
  </si>
  <si>
    <t>Assessment_Medium_Type</t>
  </si>
  <si>
    <t>A controlled list of values that identifies the medium for the ASSESSABLE. Values include Screen, Paper, Video- Recording, Audio-Recording, Digital image, Face to Face/ Live, Mixed.</t>
  </si>
  <si>
    <t>Assessment Medium Type</t>
  </si>
  <si>
    <t>Although the data model supports provision of this attribute against any qualification element subtype, in practice it will only be provided against the Award subtype.</t>
  </si>
  <si>
    <t>Although the data model supports provision of this attribute against any qualification element subtype, in practice it will only be provided against the Assessable and Award subtypes.</t>
  </si>
  <si>
    <t>QE_Admin_Code</t>
  </si>
  <si>
    <t>02 Product Catalogue (M)
03 Product Catalogue - Static (O)</t>
  </si>
  <si>
    <t>01 Centre Set-up Notification (M)
29 Request Product Catalogue (M)</t>
  </si>
  <si>
    <t>02 Product Catalogue (M)
04 Product Catalogue - Instance (M)</t>
  </si>
  <si>
    <t>02 Product Catalogue (O)
04 Product Catalogue - Instance (O)</t>
  </si>
  <si>
    <t>02 Product Catalogue (M)
04 Product Catalogue - Instance (O)</t>
  </si>
  <si>
    <t>23 Cancel Centre Assessed Outcome (O)
24 Award Claim (O)
32 Cancel Award Claim (O)</t>
  </si>
  <si>
    <t>02 Product Catalogue (O)
03 Product Catalogue - Static (O)</t>
  </si>
  <si>
    <t xml:space="preserve">22 Centre Assessed Outcome
24 Award Claim
</t>
  </si>
  <si>
    <t>02 Product Catalogue (M)
03 Product Catalogue - Static (M)</t>
  </si>
  <si>
    <t>Centre</t>
  </si>
  <si>
    <t>An Organisation (such as a school or college) accountable to an AWARDING ORGANISATION for the Assessment arrangements leading to an Award.</t>
  </si>
  <si>
    <t>Centre_Party_Role_Type</t>
  </si>
  <si>
    <t>AO_Party_Role_Type</t>
  </si>
  <si>
    <t xml:space="preserve">07 Amend Learner Details (O)
</t>
  </si>
  <si>
    <t>SLA_OnDemand_Result_Clndr_Days</t>
  </si>
  <si>
    <t>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t>
  </si>
  <si>
    <t>If this attribute is not readily available from awarding organisation databases, it is acceptable to duplicate the short title.</t>
  </si>
  <si>
    <t>If this attribute is not readily available from awarding organisation databases, it is acceptable to use truncated descriptions.</t>
  </si>
  <si>
    <t xml:space="preserve">The QE_Relationship_Type value provided should be considered along with the QE_Relationship_Rule_Type value. See descriptions against individual type list values in Appendix 2 for further guidance.
Note however that MIS should not rely on these values to fully clarify terminal rule requirements.
</t>
  </si>
  <si>
    <t xml:space="preserve">The QE_Relationship_Rule_Type value provided should be considered along with the QE_Relationship_Type value. See descriptions against individual type list values in Appendix 2 for further guidance.
Note however that MIS should not rely on these values to fully clarify terminal rule requirements.
</t>
  </si>
  <si>
    <t>Key_Event_Additional_Text</t>
  </si>
  <si>
    <t>07 Amend Learner Details (O)</t>
  </si>
  <si>
    <t xml:space="preserve">Filters have been included and you may wish to hide some columns; eg entity definitions and notes, while working with the sheet, or if you need a printed version.  Following are details of columns which provide useful filters and sort sequences:
</t>
  </si>
  <si>
    <t>This sheet is not designed for printing as it includes all of the entity and attribute details, but it does provide a single reference which incorporates all three levels of the data model structure: ie Data Blocks, Entities and Attributes.</t>
  </si>
  <si>
    <t>eg Learner Id, Centre Id, Awarding Organisation Id</t>
  </si>
  <si>
    <t>eg Mr Henry Hill OBE, each of the individual parts of the entire name constitute a PARTY NAME COMPONENT</t>
  </si>
  <si>
    <t>The endorsed title must be provided on a learner specific basis; eg for PE where individual learners will have chosen a specific sport</t>
  </si>
  <si>
    <t>eg +1, -2, +3</t>
  </si>
  <si>
    <t>eg If a HGV licence is required for a Qualification</t>
  </si>
  <si>
    <t>Endorsed titles are relevant for qualifications where learners may choose a specialism; eg some Physical Education QEs allow a named sports specialism.</t>
  </si>
  <si>
    <t>The value for this attribute will usually match the transaction; eg for the Results transaction the value will be Result or Endorsement Result. However, please see Type List for business rules applying to each QE_Outcome_Type value.</t>
  </si>
  <si>
    <t xml:space="preserve">This attribute provides maximum marks for all of the QE_Outcome_Value_Types which are relevant for the Qualification Element (QE). Where Centre Assessed Outcomes are submitted for a QE, these must not exceed the maximum raw mark; ie  QE_Outcome_Value_Type=Raw Mark.
Where the QE Preference “Outcome Provided” is set, an actual result will be provided via the Results transaction type, for all QE_Outcome_Value_Types for which a maximum mark is populated:  eg if a maximum Scaled/ Weighted Mark is provided this indicates that a Scaled/ Weighted Mark will also be provided in Results.
Although this is not set as a Required attribute it will be required for most outcome value types. See QE_Outcome_Value_Type in Appendix 2 for more information. The exception is the outcome value type "Grade", where it won't be relevant to populate the QE_Availability_Maximum_Mark attribute. </t>
  </si>
  <si>
    <t>All requirements for learner data which are specified at scheme level; ie date of birth and legal sex type, should be treated as applying to all QEs within that scheme. 
If the required learner data was not included with previously submitted learner details, the Amend Learner Details transaction should be used to submit any additional attributes required - see Rule O23.</t>
  </si>
  <si>
    <t xml:space="preserve">This flag can be used for any unitised award. For example, where the Contributing_Units_Listed_Flag is published in the product catalogue against a unitised qualification that is taken in a linear manner (ie 100% terminal rule), it indicates that when the Award result is issued via A2C, contributing individual unit results will be referenced. This will assist MIS users where coursework has been transferred.
For VQ, the Contributing_Units_Listed_Flag may be used with or without the Cert_of_Unit_Credit_Issued_Flag.
</t>
  </si>
  <si>
    <t xml:space="preserve">For qualifications that are series based ie any descendant QEAs of a Scheme featuring a Y in the Series_Based_Flag, Awarding Organisations need not populate this attribute.
For on-demand qualifications (those which either do not have the Series_Based_Flag at Scheme level, or have the flag populated with N), this end date could be, but need not be, the end of an academic year or a calendar year. Where this date is not populated it can be taken to mean that the QEA is available for the foreseeable future. Once an availability end date is defined it will be provided via a Product Catalogue – Instance update. 
 For on-demand qualifications, Product Catalogues must not include multiple QEAs (for the same QE) with overlapping date ranges, whether open-ended or not. For example, it is not acceptable to link both an open-ended QEA, with a start date of 1st September 2015 and a closed QEA, with a start date of 1st September 2016 and an end date of 30th September 2016, to the same QE.
</t>
  </si>
  <si>
    <t>A grouping of GRADEs that may be applied to QUALIFICATION ELEMENT to indicate the list of all the GRADEs that are valid for a specific QUALIFICATION ELEMENT, for example the grade set for a GCE A Level is A*/A/B/C/D/E/U.</t>
  </si>
  <si>
    <t>Grade Set</t>
  </si>
  <si>
    <t>A measurement of a LEARNERs assessment achievement applicable to the QUALIFICATION ELEMENT.</t>
  </si>
  <si>
    <t>Grade</t>
  </si>
  <si>
    <t>The GRADEs that are part of a GRADE SET.</t>
  </si>
  <si>
    <t>Grade Set Grade</t>
  </si>
  <si>
    <t>Grade_Set_Id</t>
  </si>
  <si>
    <t>Grade_Name</t>
  </si>
  <si>
    <t>Grade_Effective_Date</t>
  </si>
  <si>
    <t>Grade_Eff_End_Date</t>
  </si>
  <si>
    <t>Grade_Sequence_Order</t>
  </si>
  <si>
    <t>Grade_Set_Description</t>
  </si>
  <si>
    <t>GradeSet_Eff_Date</t>
  </si>
  <si>
    <t>GradeSet_Eff_End_Date</t>
  </si>
  <si>
    <t>The identifier of the GRADE SET.</t>
  </si>
  <si>
    <t>Identifies the full Grade Name for the Eg the Grade is "A" and the Grade Name is "Grade A".</t>
  </si>
  <si>
    <t>The date from which this GRADE ceases to be effective.</t>
  </si>
  <si>
    <t>The sequence number that is used to determine the position of this GRADE within a given GRADE SET.</t>
  </si>
  <si>
    <t>A letter or number or code that represents a level of achievement by the learner, for example "A*", "P", "MMP", etc</t>
  </si>
  <si>
    <t>The description of the GRADE SET.</t>
  </si>
  <si>
    <t>The date from which this GRADE SET ceases to be effective.</t>
  </si>
  <si>
    <t>QE Grade Set</t>
  </si>
  <si>
    <t>The association of a specific QUALIFICATION ELEMENT with a GRADE SET.</t>
  </si>
  <si>
    <t>QE_GradeSet_Eff_End_Date</t>
  </si>
  <si>
    <t>QE_GradeSet_Eff_Date</t>
  </si>
  <si>
    <t>The date from which this QE GRADE SET ceases to be effective.</t>
  </si>
  <si>
    <t>A controlled list of values that denotes the type and behaviour of the specific QUALIFICATION ELEMENT. Values are "Scheme", "Award", "Learning Unit", "Pathway", "Assessable".</t>
  </si>
  <si>
    <t>The same value may be used for a number of QUALIFICATION ELEMENTS provided they are differentiated by Qualification_Element_Type.</t>
  </si>
  <si>
    <t>A value that uniquely identifies a specific part of a Qualification and applies to one or more QUALIFICATION ELEMENT(s) within an AWARDING ORGANISATION.</t>
  </si>
  <si>
    <t xml:space="preserve">QE Performance Measure </t>
  </si>
  <si>
    <t>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t>
  </si>
  <si>
    <t>Qual Performance Table</t>
  </si>
  <si>
    <t>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t>
  </si>
  <si>
    <t>Qual Performance Table QE</t>
  </si>
  <si>
    <t>The association of Performance Points to a specific Grade within the context of a QUAL PERFORMANCE TABLE QE.</t>
  </si>
  <si>
    <t>QE Grade Performance Point</t>
  </si>
  <si>
    <t>Qual_Perf_Table_Eff_End_Date</t>
  </si>
  <si>
    <t>Qual_Perf_Table_Eff_Start_Date</t>
  </si>
  <si>
    <t>QE_Performance_Table_Type</t>
  </si>
  <si>
    <t>Performance_Administrator</t>
  </si>
  <si>
    <t>The date from which the QUAL PERFORMANCE TABLE ceases to be effective.</t>
  </si>
  <si>
    <t>The date from which the QUAL PERFORMANCE TABLE is effective.</t>
  </si>
  <si>
    <t>The QE PERFORMANCE TABLE TYPE is a controlled list of values that identifies the various Learning Stages used by a QUAL PERFORMANCE TABLEs. Values include "Key Stage 4", "Post 16".</t>
  </si>
  <si>
    <t>The administrator of the QUAL PERFORMANCE TABLE. Examples include "England", "Wales". "DFE".</t>
  </si>
  <si>
    <t>The classification for the QUALIFICATION ELEMENT also known as the discount code.</t>
  </si>
  <si>
    <t>The contribution to Level 1 threshold for the specific QE GRADE PERFORMANCE POINTS.</t>
  </si>
  <si>
    <t>The number of performance points associated with this specific QE GRADE PERFORMANCE POINTS.</t>
  </si>
  <si>
    <t>QE_Outcome_Date_Time</t>
  </si>
  <si>
    <t>QE_Outcome_Date_Time_Child</t>
  </si>
  <si>
    <t>QE_Outcome_Date_Time_Parent</t>
  </si>
  <si>
    <t>QE_Preference_Type</t>
  </si>
  <si>
    <t>A controlled list of values that identifies the particular QE PREFERENCE. Values include "Award claim required", "Entry named order allowed", "Photograph required".</t>
  </si>
  <si>
    <t>Qualification_Framework_Level</t>
  </si>
  <si>
    <t>QE_Availability_Label</t>
  </si>
  <si>
    <t>QE Classification</t>
  </si>
  <si>
    <t>QE_Classification_Descr</t>
  </si>
  <si>
    <t>The description of the QE CLASSIFICATION</t>
  </si>
  <si>
    <t>Subject_Classification_Type</t>
  </si>
  <si>
    <t>A controlled list of values that identifies the various SUBJECT CLASSIFICATION schemes in use. Values include JACS v3.0, JACS v2.0, SSA, FESSA, UCASCODE, LDSC, LEAP.</t>
  </si>
  <si>
    <t>QE Learning Hours</t>
  </si>
  <si>
    <t>The QE LEARNING HOURS identifies a guided learning hours value for a particular QE LEARNING HOURS TYPE that has been estimated for the QUALIFCATION ELEMENT.</t>
  </si>
  <si>
    <t>QE_Learning_Hours_Type</t>
  </si>
  <si>
    <t>Learning_Hours</t>
  </si>
  <si>
    <t>The number of hours estimated for the particular QE LEARNING HOURS TYPE.</t>
  </si>
  <si>
    <t>QE_Learning_Hours_Eff_Date</t>
  </si>
  <si>
    <t>The date that the QE LEARNING HOURS is effective from.</t>
  </si>
  <si>
    <t>QE_Learning_Hours_Eff_End_Date</t>
  </si>
  <si>
    <t>The date that the QE LEARNING HOURS ceases to be effective.</t>
  </si>
  <si>
    <t>QE Learning Hours Type</t>
  </si>
  <si>
    <t>QE Performance Table Type</t>
  </si>
  <si>
    <t>QE Qualification Category</t>
  </si>
  <si>
    <t>The QUALIFICATION CATEGORY applied to a specific QUALIFICATION ELEMENT.</t>
  </si>
  <si>
    <t>Qual_Category_Administrator</t>
  </si>
  <si>
    <t>Qual_Category_Value</t>
  </si>
  <si>
    <t>The value in a QUALIFICATION CATEGORY list eg GCSE.</t>
  </si>
  <si>
    <t>QER_Effective_DateTime</t>
  </si>
  <si>
    <t>QER_Effective_End_DateTime</t>
  </si>
  <si>
    <t>QE Subject Classification</t>
  </si>
  <si>
    <t>The SUBJECT CLASSIFICATIONs that relate to a QUALIFICATION ELEMENT</t>
  </si>
  <si>
    <t>Subject_Classification</t>
  </si>
  <si>
    <t>A Subject Classification as defined under a SUBJECT CLASSIFICATION TYPE.</t>
  </si>
  <si>
    <t>QE_Subject_Class_Eff_Date</t>
  </si>
  <si>
    <t>The effective date that this SUBJECT CLASSIFICATION was linked to the QUALIFICATION ELEMENT</t>
  </si>
  <si>
    <t>QE_Subject_Class_End_Date</t>
  </si>
  <si>
    <t>The date that this SUBJECT CLASSIFICATION ceased to be linked to the QUALIFICATION ELEMENT</t>
  </si>
  <si>
    <t>Qualification Category</t>
  </si>
  <si>
    <t>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t>
  </si>
  <si>
    <t>The administrator of the QUALIFICATION CATEGORY. May be a PARTY or a system etc.</t>
  </si>
  <si>
    <t>QE_Effective_DateTime</t>
  </si>
  <si>
    <t>QE_Effective_End_DateTime</t>
  </si>
  <si>
    <t>Credit_Value</t>
  </si>
  <si>
    <t>Subject_Clas_Level_Type</t>
  </si>
  <si>
    <t>Subject Clas Hierarchy</t>
  </si>
  <si>
    <t>Defines the hierarchy of the SUBJECT CLASSIFICATION.</t>
  </si>
  <si>
    <t>Subject_Classification_Parent</t>
  </si>
  <si>
    <t>Subject_Classification_Child</t>
  </si>
  <si>
    <t>Subject Classification</t>
  </si>
  <si>
    <t>Subject_Classification_Descr</t>
  </si>
  <si>
    <t>The description of the SUBJECT CLASSIFICATION.</t>
  </si>
  <si>
    <t>Subject_Classification_Code</t>
  </si>
  <si>
    <t>A code used within the classification scheme to identify the particular Subject Classification eg SSA use 1,1.1,1.2, etc. JACS use A100, A200 etc. LDCS use A, AA, AA.1, etc.</t>
  </si>
  <si>
    <t>Subject_Clas_Short_Name</t>
  </si>
  <si>
    <t>A short name for the SUBJECT CLASSIFICATION.</t>
  </si>
  <si>
    <t>Subject_Classification_Note</t>
  </si>
  <si>
    <t>Additional information regarding the SUBJECT CLASSIFICATION.</t>
  </si>
  <si>
    <t>Subject Classification Type</t>
  </si>
  <si>
    <t>Email_Locator_Id</t>
  </si>
  <si>
    <t>The date/time from which this QE RELATIONSHIP becomes effective.</t>
  </si>
  <si>
    <t>The date/time from which this QE RELATIONSHIP ceases to be effective.</t>
  </si>
  <si>
    <t>See business rule against Qual_Category_Value.</t>
  </si>
  <si>
    <t xml:space="preserve">Note that controlled list values are subject to ongoing consultation with Ofqual and will be published once their requirements are finalised. Awarding Organisations will not be publishing values for learning hours in the product catalogue against individual products until the list is agreed.
</t>
  </si>
  <si>
    <t>Additional values for this controlled List will be advised in Best Practice once consultation is complete.</t>
  </si>
  <si>
    <t>Qual Element Framework</t>
  </si>
  <si>
    <r>
      <t xml:space="preserve">The outcome date-time is used to permit multiple outcomes to be associated with a single QE Availability. It can be used to distinguish between a new outcome and an update to a previously issued outcome. This attribute must satisfy the following properties:
1. QE Outcomes relating to different outcomes must have different QE_Outcome_Date_Times
2. QE Outcomes that are updates/re-issues of the same outcome must have the same QE_Outcome_Date_Time
See below for a description of how this attribute will be populated for different classes of outcome. Note that, while this attribute will always be populated with a business-meaningful value, receivers should not try and extract business meaning from QE_Outcome_Date_Time. One of the following optional attributes of QE Outcome will be used to provide the value used to populate QE_Outcome_Date_Time in a manner that permits unambiguous interpretation of business meaning.
• QEA_Effective_Start_Date_Time
• QE_Assessment_Start_Date_Time
• QE_Award_Date
• QE_Outcome_Date 
</t>
    </r>
    <r>
      <rPr>
        <b/>
        <sz val="9"/>
        <rFont val="Tahoma"/>
        <family val="2"/>
      </rPr>
      <t xml:space="preserve">Series-based outcomes </t>
    </r>
    <r>
      <rPr>
        <sz val="9"/>
        <rFont val="Tahoma"/>
        <family val="2"/>
      </rPr>
      <t xml:space="preserve">
Series based outcomes will only ever have a single outcome per QEA. For series based outcomes the nominal date for the series (as defined against QEA_Effective_Start_Date_Time) should be used in all cases. Examples of usage would be:
• Where the centre submits an outcome (ie CAO) for a series-based QEA
• Where the AO provides a result for any QEA including results for QEAs which do not link back to a specific assessment event eg overall awards
</t>
    </r>
    <r>
      <rPr>
        <b/>
        <sz val="9"/>
        <rFont val="Tahoma"/>
        <family val="2"/>
      </rPr>
      <t>Non series based outcomes</t>
    </r>
    <r>
      <rPr>
        <sz val="9"/>
        <rFont val="Tahoma"/>
        <family val="2"/>
      </rPr>
      <t xml:space="preserve">
For non series based outcomes this attribute will allow the MIS to identify the specific outcome that a QE Outcome relates to. 
• Where the centre submits an outcome (ie CAO/AC) for a QEA that links back to a specific assessment, this attribute will be populated with the actual or scheduled date and time that the assessment took place.
• Where the AO provides a result that links back to a specific assessment, this attribute will also be populated with the actual or scheduled date and time that the assessment took place. Usually this will match the date the centre provided (eg any Learner_Assmnt_Start_Date_Time provided with the order or TRB, or the QE_Assessment_Start_Date_Time provided with the CAO/AC).
• Where the AO provides a result that does not link back to a specific assessment (eg overall awards), this attribute will be populated with the date and time that the result was conferred/generated by the AO (ie the date and time the result is considered officially achieved by the learner).
• Where the centre submits an outcome (ie CAO/AC) for a QEA that does not link back to a specific assessment, this will be populated with the date and time the result was officially determined/recorded by the centre.
</t>
    </r>
  </si>
  <si>
    <t>22 Centre Assessed Outcome (M)
23 Cancel Centre Assessed Outcome (M)
24 Award Claim (M)
32 Cancel Award Claim (M)
25 Results (M)</t>
  </si>
  <si>
    <r>
      <t xml:space="preserve">10 Unnamed Order (M)
</t>
    </r>
    <r>
      <rPr>
        <sz val="9"/>
        <color theme="1"/>
        <rFont val="Tahoma"/>
        <family val="2"/>
      </rPr>
      <t xml:space="preserve">12 Cancel Unnamed Order (M)
</t>
    </r>
  </si>
  <si>
    <t>Defines a QUALIFICATION FRAMEWORK that applies to one or more QUALIFICATION ELEMENTs.</t>
  </si>
  <si>
    <t>A controlled list of values that identifies the type of LEARNING HOURS applicable to the QUALIFICATION ELEMENT instance. Values include "Guided Learning Hours Minimum", "Guided Learning Hours Maximum", "Guided Learning Hours", "Total Qualification Time".</t>
  </si>
  <si>
    <t>This determines that a certificate document will be issued upon achievement of this unit in accordance with published awarding organisation business processes.</t>
  </si>
  <si>
    <t>Subject Clas Level Type</t>
  </si>
  <si>
    <t xml:space="preserve">This flag will never be set where the Series_Based_Flag is set at Scheme level. Note however that the QE_Availability_Label is currently being used in lieu of an ‘availability label’ and may be populated to indicate periods of availability for on-demand assessments. For version 2, the availability of a QE_Availability_Label does not necessarily mean that the QEA is series-based rather than on-demand. True series-based products will be indicated by the existence of both the Series_Based_Flag and the QE_Availability_Label. 
</t>
  </si>
  <si>
    <t>Attribute Friendly Name</t>
  </si>
  <si>
    <t>Date of Birth</t>
  </si>
  <si>
    <t>Date Of Death</t>
  </si>
  <si>
    <t>Party Name Effective Date</t>
  </si>
  <si>
    <t>Party Name Effective End Date</t>
  </si>
  <si>
    <t>Party Name Component Order</t>
  </si>
  <si>
    <t>Photograph File Type</t>
  </si>
  <si>
    <t>Photograph Supplied Date</t>
  </si>
  <si>
    <t>Signature File Type</t>
  </si>
  <si>
    <t>Signature Supplied Date</t>
  </si>
  <si>
    <t>Relationship Reference</t>
  </si>
  <si>
    <t>Learner Party Role Type</t>
  </si>
  <si>
    <t>Private Learner Flag</t>
  </si>
  <si>
    <t>Centre Party Role Type</t>
  </si>
  <si>
    <t>Key Event Name</t>
  </si>
  <si>
    <t>Key Event Additional Text</t>
  </si>
  <si>
    <t>Fee Period Title</t>
  </si>
  <si>
    <t>Fee Amount</t>
  </si>
  <si>
    <t>Fee Additional Text</t>
  </si>
  <si>
    <t>Grade Boundary Lower Limit</t>
  </si>
  <si>
    <t>Booking Order Reference</t>
  </si>
  <si>
    <t>Study Guide Required Flag</t>
  </si>
  <si>
    <t>Fee Additional Information</t>
  </si>
  <si>
    <t>Course Start Date</t>
  </si>
  <si>
    <t>Expected Completion Date</t>
  </si>
  <si>
    <t>Extra Time Required Mins</t>
  </si>
  <si>
    <t>Learner Resit Entry Flag</t>
  </si>
  <si>
    <t>Outcome Carried Forward Flag</t>
  </si>
  <si>
    <t>Endorsed Title</t>
  </si>
  <si>
    <t>Actual Extra Time Minutes</t>
  </si>
  <si>
    <t>Award Date</t>
  </si>
  <si>
    <t>Award Issue Date</t>
  </si>
  <si>
    <t>Centre Award Claim Date</t>
  </si>
  <si>
    <t>Certificate Identifier</t>
  </si>
  <si>
    <t>Maximum Resits Taken Flag</t>
  </si>
  <si>
    <t>Result Scaling Adjustment</t>
  </si>
  <si>
    <t>Creation Date</t>
  </si>
  <si>
    <t>Subject Classification Parent</t>
  </si>
  <si>
    <t>Subject Classification Child</t>
  </si>
  <si>
    <t>Subject Classification Code</t>
  </si>
  <si>
    <t>Subject Classification Note</t>
  </si>
  <si>
    <t>Qualification Element Title</t>
  </si>
  <si>
    <t>Qualification Reference Number</t>
  </si>
  <si>
    <t>Learning Aim Code</t>
  </si>
  <si>
    <t>Credit Value</t>
  </si>
  <si>
    <t>Assessment Max Learner Age</t>
  </si>
  <si>
    <t>Assessment Min Learner Age</t>
  </si>
  <si>
    <t>First Teaching Date</t>
  </si>
  <si>
    <t>Last Teaching Date</t>
  </si>
  <si>
    <t>Series Based Flag</t>
  </si>
  <si>
    <t>Legal Sex Required Flag</t>
  </si>
  <si>
    <t>Accreditation End Review Date</t>
  </si>
  <si>
    <t>Accreditation Start Date</t>
  </si>
  <si>
    <t>Assessment Language Type</t>
  </si>
  <si>
    <t>Cert of Unit Credit Issued Flag</t>
  </si>
  <si>
    <t>Certification End Date</t>
  </si>
  <si>
    <t>Certification Start Date</t>
  </si>
  <si>
    <t>Contributing Units Listed Flag</t>
  </si>
  <si>
    <t>Operational End Date</t>
  </si>
  <si>
    <t>Operational Start Date</t>
  </si>
  <si>
    <t>Registration Expiry Months</t>
  </si>
  <si>
    <t>Resit Rule Text</t>
  </si>
  <si>
    <t>Study Guide Details</t>
  </si>
  <si>
    <t>Study Guide Reference</t>
  </si>
  <si>
    <t>Party Role Type Assessor</t>
  </si>
  <si>
    <t>Maximum Resits Allowed</t>
  </si>
  <si>
    <t>Equals Indicator Flag</t>
  </si>
  <si>
    <t>Mandatory In Group Flag</t>
  </si>
  <si>
    <t>Minimum Unit Selection</t>
  </si>
  <si>
    <t>Maximum Unit Selection</t>
  </si>
  <si>
    <t>Minimum Pathway Selection</t>
  </si>
  <si>
    <t>Maximum Pathway Selection</t>
  </si>
  <si>
    <t>Minimum Credit Value</t>
  </si>
  <si>
    <t>Extra Time Required Flag</t>
  </si>
  <si>
    <t>Attendance Data Required Flag</t>
  </si>
  <si>
    <t>Carry Forward Permissible Flag</t>
  </si>
  <si>
    <t>Maximum Extra Time Minutes</t>
  </si>
  <si>
    <t>On Demand Flag</t>
  </si>
  <si>
    <t>Tier Level Common Reference</t>
  </si>
  <si>
    <t>Time Allowed Mins</t>
  </si>
  <si>
    <t>Qualification Framework Level</t>
  </si>
  <si>
    <t>Grade Name</t>
  </si>
  <si>
    <t>Grade Effective Date</t>
  </si>
  <si>
    <t>Grade Sequence Order</t>
  </si>
  <si>
    <t>Grade Set Description</t>
  </si>
  <si>
    <t>Performance Administrator</t>
  </si>
  <si>
    <t>Performance Points</t>
  </si>
  <si>
    <t>Level 1 Threshold</t>
  </si>
  <si>
    <t>Level 2 Threshold</t>
  </si>
  <si>
    <t>Level 3 Threshold</t>
  </si>
  <si>
    <t>Learning Hours</t>
  </si>
  <si>
    <t>Party Identifier Originator Parent</t>
  </si>
  <si>
    <t>Party Identifier Originator Child</t>
  </si>
  <si>
    <t>Locator Identifier</t>
  </si>
  <si>
    <t>Email Locator Identifier</t>
  </si>
  <si>
    <t>Learner Party Identifier</t>
  </si>
  <si>
    <t>Party Identifier</t>
  </si>
  <si>
    <t>Person Party Identifier</t>
  </si>
  <si>
    <t>Party Identifier Contact</t>
  </si>
  <si>
    <t>Locator Identifier Contact</t>
  </si>
  <si>
    <t>Centre Party Identifier</t>
  </si>
  <si>
    <t>Awarding Organisation Party Identifier</t>
  </si>
  <si>
    <t>Unnamed Order Identifier</t>
  </si>
  <si>
    <t>Centre Party Identifier Proxy</t>
  </si>
  <si>
    <t>A2C Centre Test System Identifier</t>
  </si>
  <si>
    <t>Party Identifier Originator</t>
  </si>
  <si>
    <t>Party Identifier Accreditor</t>
  </si>
  <si>
    <t>Party Identifier Sector Lead</t>
  </si>
  <si>
    <t>Party Identifier Administrator</t>
  </si>
  <si>
    <t>Grade Set Identifier</t>
  </si>
  <si>
    <t>Qualification Element Type Parent</t>
  </si>
  <si>
    <t>Qualification Element Outcome Type Parent</t>
  </si>
  <si>
    <t>Qualification Element Outcome Value Type Parent</t>
  </si>
  <si>
    <t>Qualification Element Type Child</t>
  </si>
  <si>
    <t>Qualification Element Outcome Type Child</t>
  </si>
  <si>
    <t>Qualification Element Outcome Value Type Child</t>
  </si>
  <si>
    <t>Qualification Element Availability Label</t>
  </si>
  <si>
    <t>Qualification Element Fee Category Type</t>
  </si>
  <si>
    <t>Qualification Element Outcome Value Type</t>
  </si>
  <si>
    <t>Qualification Element Grade</t>
  </si>
  <si>
    <t>Qualification Element Availability Maximum Mark</t>
  </si>
  <si>
    <t>Qualification Element Booking Type</t>
  </si>
  <si>
    <t>Qualification Element Booking Quantity</t>
  </si>
  <si>
    <t>Qualification Element Objective Statement Name</t>
  </si>
  <si>
    <t>Qualification Element Objective Statement Text</t>
  </si>
  <si>
    <t>Qualification Element Objective Statement Level</t>
  </si>
  <si>
    <t>Qualification Element Type First</t>
  </si>
  <si>
    <t>Qualification Element Type Second</t>
  </si>
  <si>
    <t>Qualification Element Outcome Type</t>
  </si>
  <si>
    <t>Qualification Element Outcome Value</t>
  </si>
  <si>
    <t>Qualification Element Outcome Category Type</t>
  </si>
  <si>
    <t>Qualification Element Outcome Status Type</t>
  </si>
  <si>
    <t>Qualification Element Outcome Qualifier Text</t>
  </si>
  <si>
    <t>Qualification Element Outcome Qualifier Type</t>
  </si>
  <si>
    <t>Qualification Element Type Alternative Qualification Element</t>
  </si>
  <si>
    <t>Qualification Element Preference Type</t>
  </si>
  <si>
    <t>Qualification Element Description</t>
  </si>
  <si>
    <t>Qualification Element Short Title</t>
  </si>
  <si>
    <t>Qualification Element Moderation Type</t>
  </si>
  <si>
    <t>Qualification Element Admin Code</t>
  </si>
  <si>
    <t>Qualification Element Relationship Type</t>
  </si>
  <si>
    <t>Qualification Element Relationship Rule Type</t>
  </si>
  <si>
    <t>Qualification Element Availability Text</t>
  </si>
  <si>
    <t>Qualification Element Delivery Model Type</t>
  </si>
  <si>
    <t>Qualification Element Evidence Requirement Type</t>
  </si>
  <si>
    <t>Qualification Element Timetabled Flag</t>
  </si>
  <si>
    <t>Qualification Element Framework Credit Value</t>
  </si>
  <si>
    <t>Qualification Element Performance Table Type</t>
  </si>
  <si>
    <t>Qualification Element Classification</t>
  </si>
  <si>
    <t>Qualification Element Learning Hours Type</t>
  </si>
  <si>
    <t>Awarding Organisation Party Identifier Parent</t>
  </si>
  <si>
    <t>Awarding Organisation Qualification Element Identifier Parent</t>
  </si>
  <si>
    <t>Awarding Organisation Party Identifier Child</t>
  </si>
  <si>
    <t>Awarding Organisation Qualification Element Identifier Child</t>
  </si>
  <si>
    <t>Awarding Organisation Party Role Type</t>
  </si>
  <si>
    <t>Awarding Organisation Qualification Element Identifier</t>
  </si>
  <si>
    <t>Awarding Organisation Candidate Number</t>
  </si>
  <si>
    <t>Awarding Organisation Qualification Element Assigned Learner Identifier</t>
  </si>
  <si>
    <t>Awarding Organisation Party Identifier First</t>
  </si>
  <si>
    <t>Awarding Organisation Qualification Element Identifier First</t>
  </si>
  <si>
    <t>Awarding Organisation Party Identifier Second</t>
  </si>
  <si>
    <t>Awarding Organisation Qualification Element Identifier Second</t>
  </si>
  <si>
    <t>Awarding Organisation Party Identifier Alternative Qualification Element</t>
  </si>
  <si>
    <t>Awarding Organisation Qualification Element Identifier Alternative Qualification Element</t>
  </si>
  <si>
    <t>Awarding Organisation Accreditation Version Number</t>
  </si>
  <si>
    <t>Qualification Element Effective Date/Time</t>
  </si>
  <si>
    <t>Qualification Element Effective End Date/Time</t>
  </si>
  <si>
    <t>Qualification Element Relationship Effective Date/Time</t>
  </si>
  <si>
    <t>Qualification Element Relationship Effective End Date/Time</t>
  </si>
  <si>
    <t>Party Relationship Effective Date</t>
  </si>
  <si>
    <t>Party Relationship Effective End Date</t>
  </si>
  <si>
    <t>Grade Effective End Date</t>
  </si>
  <si>
    <t>GradeSet Effective Date</t>
  </si>
  <si>
    <t>GradeSet Effective End Date</t>
  </si>
  <si>
    <t>Qualification Element GradeSet Effective Date</t>
  </si>
  <si>
    <t>Qualification Element GradeSet Effective End Date</t>
  </si>
  <si>
    <t>Qualification Element Learning Hours Effective Date</t>
  </si>
  <si>
    <t>Qualification Element Learning Hours Effective End Date</t>
  </si>
  <si>
    <t>Qualification Element Evidence Requirement Provided Flag</t>
  </si>
  <si>
    <t>Qualification Element Objective Statement Name First</t>
  </si>
  <si>
    <t>Qualification Element Objective Statement Name Second</t>
  </si>
  <si>
    <t>Qualification Element Objective Statement Level Sequence Number</t>
  </si>
  <si>
    <t>Qualification Element Outcome Amendment Reason Type</t>
  </si>
  <si>
    <t>Qualification Element Centre Authentication Agreement Text</t>
  </si>
  <si>
    <t>Date Of Birth Required Flag</t>
  </si>
  <si>
    <t>Endorsed Title Required Flag</t>
  </si>
  <si>
    <t>Assessment Actual Date/Time Required Flag</t>
  </si>
  <si>
    <t>Test Day Photograph Required Flag</t>
  </si>
  <si>
    <t>Party Identifier First</t>
  </si>
  <si>
    <t>Party Identifier Second</t>
  </si>
  <si>
    <t>Qualification Element Availability Effective Start Date/Time Parent</t>
  </si>
  <si>
    <t>Qualification Element Outcome Date/Time Parent</t>
  </si>
  <si>
    <t>Qualification Element Availability Effective Start Date/Time Child</t>
  </si>
  <si>
    <t>Qualification Element Outcome Date/Time Child</t>
  </si>
  <si>
    <t>Qualification Element Availability Effective Start Date/Time</t>
  </si>
  <si>
    <t>Qualification Element Availability Effective End Date/Time</t>
  </si>
  <si>
    <t>Key Event Start Date/Time</t>
  </si>
  <si>
    <t>Key Event End Date/Time</t>
  </si>
  <si>
    <t>Fee Period Start Date/Time</t>
  </si>
  <si>
    <t>Fee Period End Date/Time</t>
  </si>
  <si>
    <t>Qualification Element Booking Date/Time</t>
  </si>
  <si>
    <t>Unnamed Assessment Start Date/Time</t>
  </si>
  <si>
    <t>Learner Assessment Start Date/Time</t>
  </si>
  <si>
    <t>Qualification Element Outcome Date/Time</t>
  </si>
  <si>
    <t>Qualification Element Assessment Start Date/Time</t>
  </si>
  <si>
    <t>Qualification Category Administrator</t>
  </si>
  <si>
    <t>Qualification Category Value</t>
  </si>
  <si>
    <t>Qualification Performance Table Effective Start Date</t>
  </si>
  <si>
    <t>Qualification Performance Table Effective End Date</t>
  </si>
  <si>
    <t>Qualification Element Objective Statement Description</t>
  </si>
  <si>
    <t>Subject Classification Description</t>
  </si>
  <si>
    <t>Qualification Element Classification Description</t>
  </si>
  <si>
    <t>Qualification Framework Level Tier Type</t>
  </si>
  <si>
    <t>Party Relationship Role Reference Type</t>
  </si>
  <si>
    <t>Subject Classification Level Type</t>
  </si>
  <si>
    <t>Subject Classification Short Name</t>
  </si>
  <si>
    <t>Qualification Element Subject Classification Effective Date</t>
  </si>
  <si>
    <t>Qualification Element Subject Classification End Date</t>
  </si>
  <si>
    <t>Special Considerations Tariff Applied Flag</t>
  </si>
  <si>
    <t>On Demand Entry Calendar Days</t>
  </si>
  <si>
    <t>Party Role Type Assessment Delivery Time Decider</t>
  </si>
  <si>
    <t>Service Level Agreement On Demand Result Calendar Days</t>
  </si>
  <si>
    <t>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t>
  </si>
  <si>
    <t xml:space="preserve">06 Learner Identifier Updates (O)
07 Amend Learner Details (O)
09 Named Order (O)
16 Update Unnamed Order with Learner Details (O)
18 Named TRB (O)
19 Late Award Cash-in (O)
22 Centre Assessed Outcome (O)
24 Award Claim (O)
25 Results (O)
</t>
  </si>
  <si>
    <t>06 Learner Identifier Updates (O)
07 Amend Learner Details (O)
09 Named Order (O)
16 Update Unnamed Order with Learner Details (O)
18 Named TRB (O)
19 Late Award Cash-in (O)
22 Centre Assessed Outcome (O)
24 Award Claim (O)
25 Results (O)</t>
  </si>
  <si>
    <t>01 Centre Set-up Notification (M)
06 Learner Identifier Updates (M)
07 Amend Learner Details (O)
09 Named Order (O)
16 Update Unnamed Order with Learner Details (O)
18 Named TRB (O)
19 Late Award Cash-in (O)
22 Centre Assessed Outcome (O)
24 Award Claim (O)
25 Results (O)
29 Request Product Catalogue (M)</t>
  </si>
  <si>
    <t>06 Learner Identifier Updates (M)
07 Amend Learner Details (O)
09 Named Order (O)
16 Update Unnamed Order with Learner Details (O)
18 Named TRB (O)
19 Late Award Cash-in (O)
22 Centre Assessed Outcome (O)
24 Award Claim (O)
25 Results (O)</t>
  </si>
  <si>
    <t>06 Learner Identifier Updates (M)
07 Amend Learner Details (O)
09 Named Order (O)
16 Update Unnamed Order with Learner Details (O)
18 Named TRB (O)
19 Late Award Cash-in (O)
22 Centre Assessed Outcome (O)
24 Award Claim (O)</t>
  </si>
  <si>
    <t>01 Centre Set-up Notification (M)
06 Learner Identifier Updates (M)
09 Named Order (O)
16 Update Unnamed Order with Learner Details (O)
18 Named TRB (O)
19 Late Award Cash-in (O)
22 Centre Assessed Outcome (O)
24 Award Claim (O)
25 Results (O)
29 Request Product Catalogue (M)</t>
  </si>
  <si>
    <t>06 Learner Identifier Updates (M)
09 Named Order (O)
16 Update Unnamed Order with Learner Details (O)
18 Named TRB (O)
19 Late Award Cash-in (O)
22 Centre Assessed Outcome (O)
24 Award Claim (O)
25 Results (O)</t>
  </si>
  <si>
    <t xml:space="preserve">06 Learner Identifier Updates (M)
07 Amend Learner Details (O)
09 Named Order (O)
16 Update Unnamed Order with Learner Details (O)
18 Named TRB (O)
19 Late Award Cash-in (O)
22 Centre Assessed Outcome (O)
24 Award Claim (O)
25 Results (O)
</t>
  </si>
  <si>
    <t xml:space="preserve">10 Unnamed Order (M)
12 Cancel Unnamed Order (M)
16 Update Unnamed Order with Learner Details (M)
</t>
  </si>
  <si>
    <t xml:space="preserve">10 Unnamed Order (M)
12 Cancel Unnamed Order (M)
16 Update Unnamed Order with Learner Details (M)
22 Centre Assessed Outcome (O)
</t>
  </si>
  <si>
    <t xml:space="preserve">09 Named Order (M)
16 Update Unnamed Order with Learner Details (M)
</t>
  </si>
  <si>
    <t>09 Named Order (M)
10 Unnamed Order (M)
12 Cancel Unnamed Order (M)
14 Cancel Named Order (M)
15 Cancel Named TRB (M)
16 Update Unnamed Order with Learner Details (M)
18 Named TRB (M)
19 Late Award Cash-in (M)
22 Centre Assessed Outcome (O)
23 Cancel Centre Assessed Outcome (O)
24 Award Claim (O)
32 Cancel Award Claim (O)</t>
  </si>
  <si>
    <t xml:space="preserve">09 Named Order (M)
10 Unnamed Order (M)
12 Cancel Unnamed Order (M)
14 Cancel Named Order (M)
15 Cancel Named TRB (M)
16 Update Unnamed Order with Learner Details (M)
18 Named TRB (M)
</t>
  </si>
  <si>
    <t xml:space="preserve">09 Named Order (M)
16 Update Unnamed Order with Learner Details (M)
18 Named TRB (M)
</t>
  </si>
  <si>
    <t xml:space="preserve">09 Named Order (M)
16 Update Unnamed Order with Learner Details (M)
18 Named TRB (M)
24 Award Claim (O)
</t>
  </si>
  <si>
    <t xml:space="preserve">09 Named Order (M)
16 Update Unnamed Order with Learner Details (M)
18 Named TRB (M)
22 Centre Assessed Outcome (O)
24 Award Claim (O)
</t>
  </si>
  <si>
    <t xml:space="preserve">18 Named TRB (M)
</t>
  </si>
  <si>
    <t>09 Named Order (M)
14 Cancel Named Order (M)
15 Cancel Named TRB (M)
16 Update Unnamed Order with Learner Details (M)
18 Named TRB (M)
19 Late Award Cash-in (M)
22 Centre Assessed Outcome (O)
23 Cancel Centre Assessed Outcome (O)
24 Award Claim (O)
32 Cancel Award Claim (O)</t>
  </si>
  <si>
    <t>19 Late Award Cash-in (M)
22 Centre Assessed Outcome (O)
23 Cancel Centre Assessed Outcome (O)
24 Award Claim (O)
32 Cancel Award Claim (O)</t>
  </si>
  <si>
    <t>09 Named Order (M)
14 Cancel Named Order (M)
15 Cancel Named TRB (M)
18 Named TRB (M)
19 Late Award Cash-in (M)
22 Centre Assessed Outcome (O)
23 Cancel Centre Assessed Outcome (O)
24 Award Claim (O)
32 Cancel Award Claim (O)</t>
  </si>
  <si>
    <t>09 Named Order (M)
14 Cancel Named Order (M)
15 Cancel Named TRB (M)
18 Named TRB (M)
19 Late Award Cash-in (M)
23 Cancel Centre Assessed Outcome (O)
24 Award Claim (O)
32 Cancel Award Claim (O)</t>
  </si>
  <si>
    <t>14 Cancel Named Order (M)
15 Cancel Named TRB (M)
19 Late Award Cash-in (M)
22 Centre Assessed Outcome (O)
23 Cancel Centre Assessed Outcome (O)
24 Award Claim (O)
32 Cancel Award Claim (O)</t>
  </si>
  <si>
    <t>14 Cancel Named Order (M)
15 Cancel Named TRB (M)
19 Late Award Cash-in (M)
22 Centre Assessed Outcome (O)
23 Cancel Centre Assessed Outcome (O)
32 Cancel Award Claim (O)</t>
  </si>
  <si>
    <t>14 Cancel Named Order (M)
15 Cancel Named TRB (M)
19 Late Award Cash-in (M)
23 Cancel Centre Assessed Outcome (O)
32 Cancel Award Claim (O)</t>
  </si>
  <si>
    <t>09 Named Order (M)
14 Cancel Named Order (M)
15 Cancel Named TRB (M)
16 Update Unnamed Order with Learner Details (M)
19 Late Award Cash-in (M)
22 Centre Assessed Outcome (O)
23 Cancel Centre Assessed Outcome (O)
24 Award Claim (O)
32 Cancel Award Claim (O)</t>
  </si>
  <si>
    <t>14 Cancel Named Order (M)
15 Cancel Named TRB (M)
18 Named TRB (M)
19 Late Award Cash-in (M)
22 Centre Assessed Outcome (O)
23 Cancel Centre Assessed Outcome (O)
24 Award Claim (O)
32 Cancel Award Claim (O)</t>
  </si>
  <si>
    <t xml:space="preserve">09 Named Order (M)
14 Cancel Named Order (M)
15 Cancel Named TRB (M)
16 Update Unnamed Order with Learner Details (M)
18 Named TRB (M)
19 Late Award Cash-in (M)
22 Centre Assessed Outcome (O)
</t>
  </si>
  <si>
    <t>A value that uniquely identifies the QUALIFICATION ELEMENT within an AWARDING ORGANISATION and indicates the parent within the CONTRIBUTING QE OUTCOME relationship.</t>
  </si>
  <si>
    <t>Where this attribute is provided it will contain the Admin Code. This is the code which is typically referred to in any entry guidance documentation published by the Awarding Organisations, and which should be familiar to Exams Officers - usually referred to as the entry code. Where this attribute is not provided, the Admin Code can be found in the AO_Qualification_Element_ID. It is unlikely that the Admin Code attribute will ever be populated for the Pathway sub-type.</t>
  </si>
  <si>
    <t>The version number of a QE Award allocated by an AWARDING ORGANISATION. The AO Accreditation Version Number will indicate that a change has been made to the original Qualification Element by the owning AWARDING ORGANISATION, whilst retaining the original Accreditation Number as allocated by the Regulator.</t>
  </si>
  <si>
    <t>Indicates that extra time for this ASSESSABLE may be given by the CENTRE, up to the maximum time stated by the AWARDING ORGANISATION. The CENTRE must supply the AWARDING ORGANISATION with this extra time (stated in minutes) when placing an order for the LEARNER.</t>
  </si>
  <si>
    <t>Where the party name relates to a learner, this will generally be the date of birth unless a name change has taken place, eg marriage. In the case of a name change it will be the date that change was registered on the centre system.</t>
  </si>
  <si>
    <t xml:space="preserve">This uses the generic Digital Image File Type reference entity. </t>
  </si>
  <si>
    <t>A2C will only collect the learner's Full name and that name will be used on Award Certificates. The only use type which is valid for A2C is "Award Name"</t>
  </si>
  <si>
    <t>This attribute is not defined as required because it is acceptable for the time period to be open-ended. This might apply where eg no end date for the key event has yet been applied. Product catalogues will never feature more than one open-ended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It should also be noted that Key Event start and end dates can be before or after the QE Availability start and end dates.</t>
  </si>
  <si>
    <t>This attribute is not defined as required because it is acceptable for the time period to be open-ended. This might apply where eg no end date for the fee period has yet been applied. Product catalogues will never feature more than one open 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Fee Period information in product catalogues will always feature a range of consecutive periods with no overlaps and no gaps (excluding the known issue regarding the 2 second gap between the end of one day and the start of the next in cases where the one second offset is applied.) Overlaps or gaps between consecutive fee periods for an individual QEA would make it impossible for implementers to identify the appropriate fee to apply for a specific point in time.</t>
  </si>
  <si>
    <t>This is the centre's own order reference, if required, eg for a purchase order. The MIS system should allow centre input of this reference.</t>
  </si>
  <si>
    <t xml:space="preserve">Study guide requests can be made at point of order whether this be named, unnamed or for TRB. Alternatively requests for study guides can be placed later when learner details are added.
</t>
  </si>
  <si>
    <t>The MIS system should generate this unique reference ID. It must be provided both with the initial unnamed order or TRB and later when the learner details are added. 
Learner details can be added using the following transactions:
Unnamed Order Update with Learner Details;
Unnamed TRB Update with Learner Details;
Centre Assessed Outcome (CAO) / Awards Claims (AC)
The 3 update transactions listed above can only be used to subsume existing unnamed orders: ie the number of learners in the update transaction must be less than or equal to the Booking_Quantity. Refer to section 6, eg rule O39 for further detail.</t>
  </si>
  <si>
    <t>This flag should be set where the learner wishes to carry forward a previous outcome. In these circumstances the QE Outcome Carry Forward data block should be provided with the order.
Note that previous outcomes cannot be carried forward unless the Carry_Forward_Permissible_Flag is set against the Assessable.</t>
  </si>
  <si>
    <t xml:space="preserve">In some cases it may be necessary for the AO to subsequently ‘blank out’ a QE Outcome Value that was previously provided as part of a result. eg where a result was initially issued but has subsequently become Pending, or has been replaced with a No Result.
This rule applies to the Results transaction type only. Any 
QE_Outcome_Value submitted using the Centre Assessed Outcome or Award Claim transaction type cannot be blanked out in this way. Centres must contact the Awarding Organisation if previously submitted values need to be nullified.
Please see Section 14 – Solutions Architecture, for further guidance on nullifying previously submitted values. This is allowed because it may not be possible to provide the corrected value at the time the error is identified. It is also possible that no value should be provided eg where a grade should have been withheld due to malpractice.
See the Results section in Best Practice for scenarios where values issued using the Results transaction type may later be nullified.
Where an AO provides a result value for a series-based QEA, the latest value must always replace any previous value. MIS may make the mark history available to system users, but they must ensure that the final value for reporting purposes is the latest one provided by the AO.
Where an AO provides a result for an on-demand QEA, they must also provide the associated QE_Outcome_Date and MIS should make the mark history for each learner-QEA ie QE_Outcome_Value by QE_Outcome_Date available to centre users. 
If the AO provides a second or subsequent QE_Outcome_Value for the same learner, QEA and QE_Outcome_Date, this should be treated as a correction and must always replace any previous value
</t>
  </si>
  <si>
    <t xml:space="preserve">The official date for the award as defined by month and year on other documentation; eg certificate. However, the A2C data architecture requires a simple date format of dd/mm/yyyy this will be defaulted to the first day of the month required. When MIS providers present this on screen or on reports this should be displayed as month in natural language and year eg June 2015.
Note added v2.0 (Issue 544): Currently, AOs will not populate this attribute but future use is intended. Please note the following:
a) The series/availability period (ie QEA) in which any QE Outcome was achieved will be evident from the QEA_Effective_Start_Date_Time in the primary key of the QE Outcome.
b) For VQ, where the availability period was on demand and allowed for multiple sittings in the same QEA, the QE_Outcome_Date will be populated by the AO, in order that the centre can understand which sitting the result relates to - see business rule against QE_Outcome_Date for further information.
c) For unitised products where the AO is providing information on contributing outcomes, it will be evident from the primary keys in the Contributing_QE_Outcome which QEA the overall qualification was achieved in, and which QEA the unit was achieved in.
 </t>
  </si>
  <si>
    <t>This will normally equate to results publication date as defined in the Product Catalogue. However, for on demand qualifications this will usually be the date the results are published according to AO SLAs also published in the Product Catalogue.
Note added v2.0 (Issue 544): Currently, AOs will not populate this attribute but future use is intended. See further notes against Award_Date.</t>
  </si>
  <si>
    <t>The status of the declaration of authentication that the centre makes for the outcome or award claim (if required by the AO the associated QE_Preference "AO Centre authentication required" will be included in the Product Catalogue).</t>
  </si>
  <si>
    <t xml:space="preserve">This will be included if it is available at the time of results publication. It will not be necessary for AOs to reissue results or provide updates containing Certificate Numbers. </t>
  </si>
  <si>
    <t xml:space="preserve">This is the QUALIFICATION ELEMENT TYPE for the Result where it is different from the QUALIFICATION ELEMENT TYPE that was entered at the time of the Booking; eg "Compensatory AS" where the LEARNER does not achieve the full A level. </t>
  </si>
  <si>
    <t>See Assumption PCA4 in Section 05 Product Catalogue. Where changes to a Qualification Element (QE) are required, an update to the Static Product Catalogue will be provided. 
It is possible that such changes will include changes to the QE ID (Primary Key), but where this does not apply the existing record will be overwritten on the Centre's database and the effective version date will illustrate that a change has been applied.
Note that for v2 this date will not be populated in product catalogues unless it becomes necessary to use it for short-term management of changes. There is currently no requirement for implementers to apply any logic based on this attribute. A more appropriate solution will be implemented for v3.</t>
  </si>
  <si>
    <t>See Assumption PCA4 in Section 05 Product Catalogue. Where changes to an existing Qualification Element (QE) are required an update to the Static Product Catalogue will be provided. This will set the effective end date on the existing QE. 
Where a replacement QE retains the same QE ID (Primary Key) the effective version date will illustrate that a change has been applied.
Note that for v2 this date will not be populated in product catalogues unless it becomes necessary to use it for short-term management of changes. There is currently no requirement for implementers to apply any logic based on this attribute. A more appropriate solution will be implemented for v3.</t>
  </si>
  <si>
    <t>See the description against the attribute Private_Learner_Flag for clarification on Private Learners.
Where the stated value for this attribute is "Available with conditions", the detail of those conditions will be included in QE_Description at Scheme or Award level. 
Where the stated value for this attribute is "Available", the QE is available to private candidates with no additional conditions imposed.
Where this attribute is not provided, or is populated with either “Unavailable” or a null value, the QE is not available to private candidates.
Although the data model supports provision of this attribute against any qualification element subtype, in practice it will only be provided against the Award and Learning Unit subtypes.</t>
  </si>
  <si>
    <t>This attribute must be populated for the appropriate Qualification Elements within Qualifications which are accredited. The values used should match those published by the appropriate Regulator.
Although the data model supports provision of this attribute against any qualification element subtype, in practice it will only be provided against the Assessable, Award and Learning Unit subtypes.</t>
  </si>
  <si>
    <t xml:space="preserve">This scheme level attribute must be populated in all cases where the assessments available within the scheme are series based. It must not be populated for on-demand products. Where this flag is populated, the actual availability series can be identified by referencing either the QE_Availability_Label or the QEA_Effective_Start_Date_Time eg for a June 2015 series these would be populated with June 2015 and 1st June 2015 (the time element of QEA_Effective_Start_Date_Time can be ignored but see the business rule for this attribute for potential variations based on the time zone designator and one second offsets which will be used by some awarding organisations.) </t>
  </si>
  <si>
    <t>if the QE is centre assessed, this attribute will be populated with "Centre". If the QE is externally assessed, this attribute will be populated with "Awarding Organisation".</t>
  </si>
  <si>
    <t>This is the maximum number of resits a learner can take for the QE before or at the same time as certification.
In the case of QEs sharing a Tier_Level_Common_Reference the maximum resits is based on the total for all linked QEs; eg an initial sitting at Tier H, followed by a resit at Tier F counts as 1 resit. If the Maximum_Resits_Allowed was set to 1, this would disallow subsequent entry for both Tier F and Tier H.</t>
  </si>
  <si>
    <t>Where this flag is set the Extra_Time_Required_Mins can be set if the learner requires extra time. Where no extra time is required, do not submit a value of zero.</t>
  </si>
  <si>
    <t xml:space="preserve">The content of the Qualification_Type attribute which has now been deprecated can be mapped directly to Qual_Category_Value in the new Qualification Category data block. The associated Qual_Category_Administrator will be "JCQ A2C Data Exchange" and the Qual_Category_Name will be "A2C Qualification Type".
AOs may populate a second category, "RITS Qualification Type", if they wish to do so. There will be some overlap between values in the 2 categories eg the value "GCE A Level" is likely to appear in both.
</t>
  </si>
  <si>
    <t>Centre Authentication Declaration Status Type</t>
  </si>
  <si>
    <t>This attribute is defined as Required which means that it must be populated wherever this entity is used. There are a few Key Events for which a specific start date does not apply eg Access Arrangements Request Period. In such cases a nominal start date should be used. For the Key Event example above an appropriate nominal start date might be the product catalogue release date.
It should also be noted that Key Event start and end dates can be before or after the QE Availability start and end dates.</t>
  </si>
  <si>
    <t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t>
  </si>
  <si>
    <t xml:space="preserve">Appendix 2 provides further information on the values which are relevant for each transaction type.
This attribute is not mandatory and is only populated where required. The conditions for its use are defined against the individual values in Appendix 2. 
Where supplied using the Results transaction type, this value may be nullified by a subsequent Results update transaction type – see business rules against QE_Outcome_Value for further guidance. </t>
  </si>
  <si>
    <t>In this context this represents the child within the CONTRIBUTING QE OUTCOME relationship.</t>
  </si>
  <si>
    <t>Attribute Name</t>
  </si>
  <si>
    <t>Entity/Attribute Notes</t>
  </si>
  <si>
    <t xml:space="preserve"> In this context this represents the parent within the CONTRIBUTING QE OUTCOME relationship.</t>
  </si>
  <si>
    <t>In this context this represents the parent within the CONTRIBUTING QE OUTCOME relationship.</t>
  </si>
  <si>
    <t>In this case it is the PARTY designated as the second PARTY in the PARTY RELATIONSHIP. In this context the bestowed role is an AWARDING ORGANISATION.</t>
  </si>
  <si>
    <t>In this case it is the PARTY designated as the second PARTY in the PARTY RELATIONSHIP. In this context the bestowed role is a CENTRE.</t>
  </si>
  <si>
    <t>The identifier of the CENTRE where the Assessment was taken if different from the CENTRE that placed the LEARNER BOOKING.</t>
  </si>
  <si>
    <t>The identifier of the CENTRE where the teaching and assessments are actually going to take place.</t>
  </si>
  <si>
    <t>In this case it is the PARTY designated as the second PARTY in the PARTY RELATIONSHIP. In this context the bestowed role is a LEARNER.</t>
  </si>
  <si>
    <t>In this case it is the PARTY designated as the second PARTY in the PARTY RELATIONSHIP.</t>
  </si>
  <si>
    <t>In this case the PARTY ROLE TYPE responsible for assessing this QE AWARD.</t>
  </si>
  <si>
    <t>In this case the PARTY ROLE TYPE responsible for assessing this QE ASSESSABLE.</t>
  </si>
  <si>
    <t>In this case is the learner identifier preference defined by the AWARDING ORGANISATION.
Learner identifier preferences will be stated at the level of the Scheme and all lower levels of the QE hierarchy will inherit those preferences. This avoids repetitively defining preferences against all other QE sub types.
Note that Awarding Organisations may indicate a range of Learner Identifiers which are relevant for a particular qualification and will populate the Learner_Id_Mandatory_Flag with Y for any of those identifiers which are mandatory.</t>
  </si>
  <si>
    <r>
      <t>Note that where the Party_RR_Reference_Type is initially used to identify the reference type used for a Party Id the following rules apply: 
Learner Party Id - The MIS Assigned Learner Identifier must be used.
Centre Party Id - The Centre identifier used to obtain a transport certificate must be used. In most cases this will be the NCN. (See Business Rules against Centre_Party_Id for exceptions.)
Awarding Organisation Party Id - The JCQ</t>
    </r>
    <r>
      <rPr>
        <vertAlign val="superscript"/>
        <sz val="9"/>
        <rFont val="Tahoma"/>
        <family val="2"/>
      </rPr>
      <t>CIC</t>
    </r>
    <r>
      <rPr>
        <sz val="9"/>
        <rFont val="Tahoma"/>
        <family val="2"/>
      </rPr>
      <t xml:space="preserve"> Awarding Organisation Id must be used.
Currently, values for Relationship_Reference associated with Party_RR_Reference_Types of:
• Driving Licence Number
• National Identity Number
• National Insurance Number
• Passport Number
• ULN
may be nullified if they are found to be incorrect. See the business rules against Relationship_Reference for further guidance.
</t>
    </r>
  </si>
  <si>
    <t>Type List</t>
  </si>
  <si>
    <t xml:space="preserve">Current use is for on- screen tests only. Where defined in the Product Catalogue - see Maximum_Extra_Time_Minutes, centres are required to provide this information as part of the CAO message. The data model structure would also allow for this information to be reported back to centres as part of the Results process if this is required.
</t>
  </si>
  <si>
    <t>An individual LEARNER within a single CENTRE may not have more than a single AO Candidate Number for each Series within which they are undertaking a General Qualification.
This GQ specific 4 digit learner identifier is used in centres for seating plans, attendance records, etc., on the basis that it can be memorised by learners. It cannot be used as a primary identifier. 
Provision of this learner identifier may be mandated in the Product Catalogue using the attribute QE_Preference and the value “4 digit candidate number required for booking”. GQ Awarding Organisations are likely to require all centres to provide this identifier during the transition to ULN use. 
Since the candidate number is provided with booking, rather than learner data, it must be provided with all orders for products with this preference set. This is necessary because orders cannot be updated in the same way as learner details ie there is no Amend Order transaction type.</t>
  </si>
  <si>
    <t>It is only unique within the context of the AWARDING ORGANISATION / LEARNER / QUALIFICATION ELEMENT relationship. A LEARNER will possibly be issued more than one. Modern Apprenticeship Scheme (MAS) will use a common Identifier for all QE within the Modern Apprenticeship Scheme (for example, Key Skills, BTEC and NVQ).
This is currently required by Pearson, but should be phased out by the start of A2C operation.  If it is not phased out, provision of this learner identifier may be mandated in the Product Catalogue using the attribute QE_Preference and the value “Awarding Organisation assigned learner identifier which is specific to this qualification is required for this booking”.</t>
  </si>
  <si>
    <t xml:space="preserve">This is the QUALIFICATION ELEMENT Identifier for the Result where it is different from the QUALIFICATION ELEMENT Identifier that was entered at the time of the Booking; eg Compensatory AS" where the LEARNER does not achieve the full A level.
Where this attribute is populated, MIS providers must display in conjunction with the associated AO Qualification Element Id. The latter is the Id against which the original order was placed. Both the AO_Qualification_Element_ID for which the booking was made and the Alternative_AO_QE_Id under which the result will be issued, will be detailed in the Product Catalogue. 
Examples of use are:
1. A Level Award ordered but results achieved are insufficient for a full A Level award therefore compensatory AS award is provided.
2. For tiered units where the entry does not identify the tier required: ie tier decision taken at the point of assessment, and result issued for appropriate tier.
3. Qualifications where unit achievement has been reported via non-A2C method and the learner has achieved a smaller-sized qualification (such as Certificate to Award) </t>
  </si>
  <si>
    <t>eg On-demand test
This information must be provided with the learner booking where the Extra_Time_Required_Flag is set against the Assessable and the learner requires extra time. The value provided must be greater than zero and less than or equal to the Maximum_Extra_Time_Minutes value which is provided in the Product Catalogue. This attribute should not be populated if the learner does not require extra time: ie a value of zero must not be provided.</t>
  </si>
  <si>
    <t xml:space="preserve">eg if the Grade is B then the lower limit may be 70. The lowest level Grade will have a boundary lower limit of 0. Variable grade boundaries will be populated after issue of Results, fixed boundaries such as UMS will be available with the first release of instance data.
This attribute is defined as Required which means that it must be populated wherever this entity is used. Please note that grade boundary lower limits are not valid for some grades/ qualifications eg GCE A*, where attainment of the grade is not based on a simple hurdle requirement. In those cases this entity will not be provided.
Grade boundary limits are only relevant for grades associated with Outcome Types of Result ie they are not relevant for grades associated with any of the following Outcome Types: Full Award Claim; Centre Assessed Outcome; Claim Deferral; Estimated Grade; Interim Claim; Interim claim (Close)
For the initial provision of instance data grade boundary lower limit values will only be populated where these are available in advance of Results ie UMS grade boundaries.
Product Catalogue updates containing full grade boundary information will be published just in advance of Results day according to the JCQ published timescales.
A value of zero may be provided for grade U or whatever is the lowest grade, but if lower boundary is not defined it can be assumed to be zero. </t>
  </si>
  <si>
    <t>The administrator of the QUALIFICATION CATEGORY.
See business rule against Qual_Category_Value.</t>
  </si>
  <si>
    <t xml:space="preserve"> eg for 1234H and 1234F the common reference is 1234
This attribute should be used to create a common link between the tier level types; eg Tier F and Tier H will share a Tier_Level_Common_Reference. This will aid MIS suppliers in calculating true percentage results.
It may also be used to identify whether maximum resits have been taken. In the case of tiered components, resits rules apply across all tiers: eg an initial sitting at Tier H, followed by a resit at Tier F counts as 1 resit. If the Maximum_Resits_Allowed was set to 1, this would disallow subsequent entry for both Tier F and Tier H.</t>
  </si>
  <si>
    <t>Entity Friendly Name</t>
  </si>
  <si>
    <t>Data Block / Reference Entity</t>
  </si>
  <si>
    <t>Qualification Element Availability Key Event</t>
  </si>
  <si>
    <t>Qualification Element Availability Key Event Fee</t>
  </si>
  <si>
    <t>Qualification Element Booking</t>
  </si>
  <si>
    <t>Qualification Element Fee Category</t>
  </si>
  <si>
    <t>Qualification Element Grade Performance Point</t>
  </si>
  <si>
    <t>Qualification Element Grade Set</t>
  </si>
  <si>
    <t>Qualification Element Learner Booking</t>
  </si>
  <si>
    <t>Qualification Element Learner Identifier</t>
  </si>
  <si>
    <t>Qualification Element Learning Hours</t>
  </si>
  <si>
    <t>Qualification Element Objective Statement</t>
  </si>
  <si>
    <t>Qualification Element Objective Statement Hierarchy</t>
  </si>
  <si>
    <t>Qualification Element Outcome</t>
  </si>
  <si>
    <t>Qualification Element Outcome Amndmnt Reason Type</t>
  </si>
  <si>
    <t>Qualification Element Preference</t>
  </si>
  <si>
    <t>Qualification Element Qualification Category</t>
  </si>
  <si>
    <t>Qualification Element Relationship</t>
  </si>
  <si>
    <t>Qualification Element Subject Classification</t>
  </si>
  <si>
    <t>Qualification Element Availability Max Mark Grade Boundary</t>
  </si>
  <si>
    <t>Qualification Performance Table</t>
  </si>
  <si>
    <t>Qualification Performance Table Qualification Element</t>
  </si>
  <si>
    <t>Subject Classification Hierarchy</t>
  </si>
  <si>
    <t>Data Blocks</t>
  </si>
  <si>
    <t>Shows which entities are in which data blocks</t>
  </si>
  <si>
    <t>Entities</t>
  </si>
  <si>
    <t>Attributes</t>
  </si>
  <si>
    <t>QE Preference Type</t>
  </si>
  <si>
    <t>QE_Website_URL_Locator_Id</t>
  </si>
  <si>
    <t>Qualification Element Website Uniform Resource Locator Locator Identifier</t>
  </si>
  <si>
    <t>Notes &amp; Contents</t>
  </si>
  <si>
    <t>Entity &amp; Attribute Detail</t>
  </si>
  <si>
    <t>An ORGANISATION recognised by the regulators for the purpose of awarding accredited QUALIFICATIONs.</t>
  </si>
  <si>
    <t>A centre that hosts internal or external assessment for a LEARNER on a LEARNING OPPORTUNITY.</t>
  </si>
  <si>
    <t>A controlled list of values that identifies the status of the declaration of authentication that the ASSESSMENT CENTRE makes for the Result. Values are "Confirmed", "Unconfirmed".</t>
  </si>
  <si>
    <t>The association of one QE OUTCOME with another QE OUTCOME. This enables the provision of a breakdown of all the QE OUTCOMEs that contributed to the published Result.</t>
  </si>
  <si>
    <t>A controlled list of values that denotes and distinguishes countries</t>
  </si>
  <si>
    <t>A controlled list of values that identifies the type of currency.</t>
  </si>
  <si>
    <t>A controlled list of values that identifies the file extension type (windows format) that contains a digital image. Values include "jpeg", "bmp".</t>
  </si>
  <si>
    <t>A controlled list of values that identifies a language.</t>
  </si>
  <si>
    <t>A PERSON who receives the learning from a LEARNING EVENT</t>
  </si>
  <si>
    <t>A part of a QUALIFICATION ELEMENT structure that is a sub division of a Qualification to assist in the learning and assessment of knowledge or skill.</t>
  </si>
  <si>
    <t>A controlled list of values that indicates the level of depth and breadth of learning associated with a LEARNING UNIT. E.g. "A2", "AS".</t>
  </si>
  <si>
    <t>A controlled list of values that distinguishes locators with different characteristics from each other. Values include "Postal Address", "Telephone", "Email Address", "URL", etc.</t>
  </si>
  <si>
    <t>A PERSON or ORGANISATION who is known to and recorded by the education, skills, and children's services 'system'.</t>
  </si>
  <si>
    <t>A controlled list of values that identifies the particular use of a PARTY RELATIONSHIP CONTACT in a particular circumstance. Values include "Main" ,"Alternate", "Delivery", "Day Time".</t>
  </si>
  <si>
    <t>The names that a PARTY may use such as "Birth Name", "Married Name" etc. These names are re-useable and so have no use context as that is allocated when a particular name is used in a particular event.</t>
  </si>
  <si>
    <t>The individual NAME COMPONENTs for a PARTY that make a name. An ORGANISATION will generally have only one NAME COMPONENT.</t>
  </si>
  <si>
    <t>A controlled list of values that identifies the types of component involved in a PARTY NAME. Values include "Title", "Given", "Family", "Organisation Name", "Mononym".</t>
  </si>
  <si>
    <t>A relationship between two PARTYs independent of the reason for that relationship that may result in the bestowing of one or more PARTY ROLEs on the second PARTY.</t>
  </si>
  <si>
    <t>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t>
  </si>
  <si>
    <t>A controlled list of values that identifies the specific role of a PARTY e.g. LEARNER, LEARNING OPPORTUNITY PROVIDER. This attribute may appear prefixed with the role that is currently being undertaken. In this event the role type is that specifically named role.</t>
  </si>
  <si>
    <t>A controlled list of values that identifies a type of Reference Number that is recognised throughout the enterprise. Values include "ULN", "UKPRN", "UCI", "UPN" "National Insurance Number".</t>
  </si>
  <si>
    <t>A controlled list of values that identifies the type of PARTY Values are "Person", Organisation".</t>
  </si>
  <si>
    <t>A part of a QUALIFICATION ELEMENT structure that groups together other QE PATHWAY, or QE LEARNING UNIT, or QE ASSESSABLE and contains the selection criteria to control the pathways available when making a booking for a QUALIFICATION.</t>
  </si>
  <si>
    <t>A controlled list of values that identifies under what conditions the QUALIFICATION ELEMENT is available to a private learner, if at all. E.g. "Available", "Available with conditions", "Unavailable".</t>
  </si>
  <si>
    <t>Details of the Fee and its currency that is applicable for a specific Key Event that is associated with an instance of a QUALIFICATION ELEMENT.</t>
  </si>
  <si>
    <t>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t>
  </si>
  <si>
    <t>A controlled list of values that identifies the type of QE BOOKING that is being requested. Values include "Entry”, “Registration”.</t>
  </si>
  <si>
    <t>A controlled list of values that defines the type of the delivery model for this QUALIFICATION ELEMENT AWARD. E.g. "Linear", "Modular".</t>
  </si>
  <si>
    <t>A controlled list of values that categorises the type of evidence required for a QUALIFICATION ELEMENT AWARD. E.g. "Written", "Verbal", "Forms" etc.</t>
  </si>
  <si>
    <t>A QE FEE CATEGORY that is applied to a QE AVAILABILITY.</t>
  </si>
  <si>
    <t>A controlled list of values that identifies the type of QE FEE CATEGORY. Values include: Learner, Enrolment, Registration, Entry, Resit, Outcome submission, Top Up, Fall Back, Post-results Award, Certificate.</t>
  </si>
  <si>
    <t>The LEARNER(s) BOOKED on a QE BOOKING</t>
  </si>
  <si>
    <t>Defines the hierarchy for QE OBJECTIVE STATEMENT. This links various QE OBJECTIVE STATEMENT texts together to form a list.</t>
  </si>
  <si>
    <t>A measure of a LEARNER's ability or potential ability, based upon a series of observations, or prescribed rules (inclusive of assessment criteria). This includes written examination tests, practical tests, performance, coursework, skill evaluation, award of result and estimated assessments.</t>
  </si>
  <si>
    <t>A controlled list of values that identifies the reason selected by the ASSESSMENT CENTRE to explain the adjustment to the Centre Assessed Outcome for the LEARNER. Values are "Centre Initiated Remark", " Transcription Error", "AO Requested Adjustment".</t>
  </si>
  <si>
    <t>A controlled list of values that identifies additional information to categorise the QE OUTCOME. Values are: "No Result", "Mark Carried Forward", "Learner Absent", "Transfer".</t>
  </si>
  <si>
    <t>A controlled list of values that identifies the status of a QE OUTCOME. Values are: "Issued", "Pending", "Withheld", "Missing Outcome".</t>
  </si>
  <si>
    <t>A controlled list of values that identifies the specific type of achievement (QE OUTCOME). Values include "Centre Assessed Outcome", "Estimated Grade", "Result", "Interim claim".</t>
  </si>
  <si>
    <t>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t>
  </si>
  <si>
    <t>The QE PREFERENCE defines related processing constraints that will be applied to a particular QUALIFICATION ELEMENT. The presence of a particular QE PREFERENCE indicates that it is applicable.</t>
  </si>
  <si>
    <t>The combinations of QUALIFICATION ELEMENT that can be combined to link together the specification, Rules of Combination, units and assessments and satisfy both the requirements of a component based QUALIFICATION ELEMENT or linear QUALIFICATION ELEMENT.</t>
  </si>
  <si>
    <t>A controlled list of values that specifies the type of constraint applicable to a QE RELATIONSHIP between 2 QUALIFICATION ELEMENTs. Values are "Same Series", "Top Up", Fall Back", "Anytime"</t>
  </si>
  <si>
    <t>A controlled list of values that identifies the type of relationship between two QUALIFICATION ELEMENTs. Values are "Allowed", "Disallowed".</t>
  </si>
  <si>
    <t>A Grade Boundary associated with a QE OUTCOME VALUE TYPE specified for an instance of a QUALIFICATION ELEMENT.</t>
  </si>
  <si>
    <t>The association of a specific QUALIFICATION ELEMENT with a specific QUALIFICATION FRAMEWORK.</t>
  </si>
  <si>
    <t>A controlled list of values that defines the tier within the QUALIFICATION FRAMEWORK. E.g. "Level", "Sub Level"</t>
  </si>
  <si>
    <t>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E.g. "SCQF", "NQF", "QCF", "EQF", "BTEC Customised".</t>
  </si>
  <si>
    <t>A controlled list of values that indicates that a STUDY GUIDE or QUALIFICATION book is freely available and what format(s) it is available in. E.g. "Paper", "Electronic", "Paper and Electronic".</t>
  </si>
  <si>
    <t>A controlled list of values that identifies the Tier level for the SUBJECT CLASSIFICATION. Values include "Tier 1" and "Tier 2".</t>
  </si>
  <si>
    <t>URL</t>
  </si>
  <si>
    <t>The Uniform Resource Locator specifies where an Internet-accessible resource is available and the mechanism for retrieving it.</t>
  </si>
  <si>
    <t>A part of a Qualification structure that is certificated.</t>
  </si>
  <si>
    <r>
      <t>An AWARDING ORGANISATION may be a member of JCQ</t>
    </r>
    <r>
      <rPr>
        <vertAlign val="superscript"/>
        <sz val="8"/>
        <color rgb="FF000000"/>
        <rFont val="Tahoma"/>
        <family val="2"/>
      </rPr>
      <t>CIC</t>
    </r>
    <r>
      <rPr>
        <sz val="9"/>
        <color rgb="FF000000"/>
        <rFont val="Tahoma"/>
        <family val="2"/>
      </rPr>
      <t xml:space="preserve"> or FAB</t>
    </r>
  </si>
  <si>
    <t>A2C Entity Note</t>
  </si>
  <si>
    <t>The PATHWAY supports either a number of units selection or credit value based selection.
A Pathway is only required if there is currently, or in the future may be, a choice of selection to be made from the child QUALIFICATION ELEMENT(s)</t>
  </si>
  <si>
    <t>The specific purpose of the Fee from an A2C perspective.</t>
  </si>
  <si>
    <t>Grade boundaries are only relevant for QE OUTCOME TYPE of Result.</t>
  </si>
  <si>
    <t xml:space="preserve">The purpose of the QUALIFICATION ELEMENT is to support the existing multiplicity of structures exhibited by Qualifications. </t>
  </si>
  <si>
    <t>URL_Locator_Id</t>
  </si>
  <si>
    <t>Uniform Resource Locator</t>
  </si>
  <si>
    <t>Logical Data Type</t>
  </si>
  <si>
    <t>NVARCHAR(25)</t>
  </si>
  <si>
    <t>DATE</t>
  </si>
  <si>
    <t>INTEGER</t>
  </si>
  <si>
    <t>NVARCHAR(32)</t>
  </si>
  <si>
    <t>NVARCHAR(4)</t>
  </si>
  <si>
    <t>A number allocated to a LEARNER at a CENTRE on behalf of an AWARDING ORGANISATION because the LEARNER is undertaking a General Qualification. The CENTRE ensures that the 4 digit number is always unique for a LEARNER / AWARDING ORGANISATION relationship within the context of a Series and the CENTRE.</t>
  </si>
  <si>
    <t>A controlled list of values that identifies the specific role of a PARTY e.g. LEARNER, LEARNING OPPORTUNITY PROVIDER. This attribute may appear prefixed with the role that is currently being undertaken. In this event the role type is that specifically named role</t>
  </si>
  <si>
    <t>NVARCHAR(50)</t>
  </si>
  <si>
    <t>NVARCHAR(7)</t>
  </si>
  <si>
    <t>NVARCHAR(40)</t>
  </si>
  <si>
    <t>The date on which the ASSESSMENT CENTRE makes a formal request to consider the Achievements of a LEARNER for a specific QE AWARD.</t>
  </si>
  <si>
    <t>Indicates whether a Certificate of Unit Credit will be issued.</t>
  </si>
  <si>
    <t>Indicates that details of QUALIFICATION ELEMENTs that contributed to the published Result will be listed out when full certification is achieved.</t>
  </si>
  <si>
    <t>A controlled list of values that denotes and distinguishes countries.</t>
  </si>
  <si>
    <t>The credit value weighting that applies to a QUALIFICATION ELEMENT from the perspective of making valid choices when making a Booking.</t>
  </si>
  <si>
    <t>A controlled list of values that identifies the type of currency</t>
  </si>
  <si>
    <t>NVARCHAR(80)</t>
  </si>
  <si>
    <t>The date on which the person was born or was officially deemed to have been born for public administration purposes.</t>
  </si>
  <si>
    <t>NVARCHAR(225)</t>
  </si>
  <si>
    <t>VARCHAR(600)</t>
  </si>
  <si>
    <t>NVARCHAR(200)</t>
  </si>
  <si>
    <t>NVARCHAR(400)</t>
  </si>
  <si>
    <t>Additional text about the Fee applicable to this availability instance of the QUALIFICATION ELEMENT.</t>
  </si>
  <si>
    <t>DECIMAL(9,2)</t>
  </si>
  <si>
    <t>The date/time from which the QE AVAILABILITY KEY EVENT FEE ceases and is no longer chargeable.</t>
  </si>
  <si>
    <t>The date/time from which the QE AVAILABILITY KEY EVENT FEE commences and is chargeable.</t>
  </si>
  <si>
    <t>The date from which this GRADE is effective.</t>
  </si>
  <si>
    <t>The date from which this GRADE SET is effective.</t>
  </si>
  <si>
    <t>NVARCHAR(100)</t>
  </si>
  <si>
    <t>A flag that indicates that the LEARNER has sat this QUALIFICATION ELEMENT Assessment on a previous occasion(s).</t>
  </si>
  <si>
    <t>The Learning Aims Database identifier for a QUALIFICATION ELEMENT AWARD, which is the same as the Qualification_Number but without the formatting.</t>
  </si>
  <si>
    <t>NVARCHAR(10)</t>
  </si>
  <si>
    <t>Indicates that the LEGAL SEX TYPE is required to be specified for the LEARNER for this Qualification.</t>
  </si>
  <si>
    <t>DECIMAL(5,2)</t>
  </si>
  <si>
    <t>The contribution to Level 2 threshold for the specific QE GRADE PERFORMANCE POINTS.</t>
  </si>
  <si>
    <t>The contribution to Level 3 threshold for the specific QE GRADE PERFORMANCE POINTS.</t>
  </si>
  <si>
    <t>The maximum number of unique units associated with a QE PATHWAY to be selected. A unit may represent ASSESSABLE(s) or LEARNING UNIT(s) as this is the object of interest to the Customer when making a Booking.</t>
  </si>
  <si>
    <t>The minimum credit value required to be selected from the ASSESSABLE(s) in the group(s) below this QE PATHWAY.</t>
  </si>
  <si>
    <t>The minimum number of unique units associated with a QE PATHWAY to be selected. A unit may represent ASSESSABLE(s) or LEARNING UNIT(s) as this is the object of interest to the Customer when making a Booking.</t>
  </si>
  <si>
    <t>Indicates that the QE OUTCOME for a QUALIFICATION ELEMENT from a previous Series forms part of this QE BOOKING.</t>
  </si>
  <si>
    <t>Outcome_Type_Description</t>
  </si>
  <si>
    <t>Narrative details about the QE OUTCOME TYPE</t>
  </si>
  <si>
    <t>DATETIME DAY TO SECOND</t>
  </si>
  <si>
    <t>The NAME COMPONENTs used by a PARTY.</t>
  </si>
  <si>
    <t>NVARCHAR(255)</t>
  </si>
  <si>
    <t>The sequence number of a NAME COMPONENT within the set of components comprising a name.</t>
  </si>
  <si>
    <t>The date from which the PARTY RELATIONSHIP commenced.</t>
  </si>
  <si>
    <t>The date from which the PARTY RELATIONSHIP ceased.</t>
  </si>
  <si>
    <t>Party_Role_Eff_End_Date</t>
  </si>
  <si>
    <t>The date from which the PARTY ROLE RELATIONSHIP ceases.</t>
  </si>
  <si>
    <t>Party_Role_Effective_Date</t>
  </si>
  <si>
    <t>The date from which the PARTY is ready and approved (if necessary) to act in the specific role.</t>
  </si>
  <si>
    <t>A controlled list of values that identifies the type of PARTY Values are "Person", "Organisation".</t>
  </si>
  <si>
    <t>DECIMAL(6,2)</t>
  </si>
  <si>
    <t>BINARY(40000)</t>
  </si>
  <si>
    <t>The date that the currently stored photograph was supplied by the 2nd PARTY.</t>
  </si>
  <si>
    <t>NVARCHAR(3000)</t>
  </si>
  <si>
    <t>NVARCHAR(500)</t>
  </si>
  <si>
    <t>NVARCHAR(3500)</t>
  </si>
  <si>
    <t>The date from which this QE GRADE SET is effective.</t>
  </si>
  <si>
    <t>The name of the QE OBJECTIVE STATEMENT TEXT.</t>
  </si>
  <si>
    <t>NVARCHAR(1000)</t>
  </si>
  <si>
    <t>NVARCHAR(8)</t>
  </si>
  <si>
    <t>NVARCHAR(300)</t>
  </si>
  <si>
    <t>NVARCHAR(35)</t>
  </si>
  <si>
    <t>NVARCHAR(20)</t>
  </si>
  <si>
    <t>Denotes if this QUALIFICATION ELEMENT is timetabled. Timetabling is decided by the AWARDING ORGANISATION</t>
  </si>
  <si>
    <t>The effective date and time of the QE AVAILABILITY.</t>
  </si>
  <si>
    <t>Identifies the framework level within a particular QUALIFICATION FRAMEWORK eg "Entry Level", "Level 1"</t>
  </si>
  <si>
    <t>NVARCHAR(3)</t>
  </si>
  <si>
    <t>An image of the hand written signature of the 2nd PARTY.</t>
  </si>
  <si>
    <t>The date that the currently stored signature was supplied by the 2nd PARTY.</t>
  </si>
  <si>
    <t>An Awarding Organisation determined value that defines an integer number of calendar days that represents a service level agreement for QE AWARDS where results are reported for on-demand QUALIFICATION ELEMENT(s).</t>
  </si>
  <si>
    <t>A controlled list of values that identifies the Tier level for the SUBJECT CLASSIFICATION. Values include "Tier 1", "Tier 2", "Navigation Group", "Subject Group"</t>
  </si>
  <si>
    <t>NVARCHAR(12)</t>
  </si>
  <si>
    <t>The Uniform Resource Locator specifies where an Internet-accessible resource is available and the mechanism for retrieving it</t>
  </si>
  <si>
    <t>Outcome Type Description</t>
  </si>
  <si>
    <t>Erroneously omitted in the 2016 spec</t>
  </si>
  <si>
    <t>Party Role Effective End Date</t>
  </si>
  <si>
    <t>Party Role Effective Date</t>
  </si>
  <si>
    <t>In this case applies to a PERSON.</t>
  </si>
  <si>
    <t>A digital image of the LEARNER. 
This allows for a minimum image size of 1 byte and a maximum image size of 40000 bytes (25kb) allowing for a conversion factor to Base64Binary of at least 1.5.
The product catalogue will state if this data is required by an AWARDING ORGANISATION.
Photos provided should meet the UK passport requirements defined at https://www.gov.uk/photos-for-passports. 
Please see additional guidance on recommended specifications for signatures and photographs in Section 13.</t>
  </si>
  <si>
    <r>
      <t>This session is usually referred to as a Series and has a simple name, such as June 2013.
This optional attribute is relevant primarily for any qualifications that  are series based or have an assessment within a series.
Awarding Organisations will harmonise on values to be used.  See Appendix 2 for a harmonised list which covers the exam series currently in use.  Additions to this harmonised list will require approval of the JCQ</t>
    </r>
    <r>
      <rPr>
        <vertAlign val="superscript"/>
        <sz val="9"/>
        <color rgb="FF000000"/>
        <rFont val="Tahoma"/>
        <family val="2"/>
      </rPr>
      <t>CIC</t>
    </r>
    <r>
      <rPr>
        <sz val="9"/>
        <color rgb="FF000000"/>
        <rFont val="Tahoma"/>
        <family val="2"/>
      </rPr>
      <t xml:space="preserve"> A2C Standards Group.
Implementers should consider this an ‘Availability Label’ and note that the attribute name may be amended in a future release. The use of this attribute is not restricted to true series-based products; it may also be used for on-demand products to label periods of availability. For example a label of June 2015 can be used to indicate:
a) a series-based product with availability in the June 2015 Series 
b) an on-demand product with a period of availability equivalent to the June 2015 calendar month
These uses can be differentiated by reference to the Series_Based_Flag which will only be populated for a)
</t>
    </r>
  </si>
  <si>
    <t>The AWARDING ORGANISATION's label for a session within an academic year associated with the delivery of examination assessments that enables key dates and events related to the examination assessment process to be grouped from an Awarding Organisation perspective.</t>
  </si>
  <si>
    <t>Identifies whether detailed evidence requirements are provided for this QUALIFICATION ELEMENT.</t>
  </si>
  <si>
    <t>In this context this represents the child within the CONTRIBUTING QE OUTCOME relationship.
See business rule for QE_Outcome_Value_Type_Parent</t>
  </si>
  <si>
    <t xml:space="preserve">In this context this represents the parent within the CONTRIBUTING QE OUTCOME relationship.
Contributing outcomes are only issued where the parent and child QEA have outcome value types of Uniform Mark Scale, Credits, Points or Grades in common. This means if a parent and child do not have any outcome value types in common there would not be any contributing outcome entities in the output message. 
For example, if the outcome value types issued for an Award are Uniform Mark Scale, and Grade but for the child Learning Units, the only values issued are Uniform Mark Scale, then contributing outcomes would be issued for the outcome value type of Uniform Mark Scale, but not for Grade.
</t>
  </si>
  <si>
    <t>Denotes if this QUALIFICATION ELEMENT has an AWARDING ORGANISATION published examination timetabled session or window.
This flag will be set against any Assessable for which a defined timetable slot is specified.  The QE Availability instances for those Assessables will have a Key Event of "Awarding Organisation Scheduled Assessment".</t>
  </si>
  <si>
    <t>Contains a hyperlink to the Awarding Organisation's specification for the scheme.
The hyperlink is the same as the specification on Ofqual's register.
Note that in xsd 9.3 this is marked as "not used by A2C"</t>
  </si>
  <si>
    <t>In this context this represents the child within the CONTRIBUTING QE OUTCOME relationship</t>
  </si>
  <si>
    <t>ISB Attribute Definition</t>
  </si>
  <si>
    <t>A2C Attribute Notes</t>
  </si>
  <si>
    <t>In this case the party is an awarding organisation; one of the identifiers listed in the Harmonised Values section will be used.</t>
  </si>
  <si>
    <t>In this case the party is an awarding organisation.</t>
  </si>
  <si>
    <t>In this case the party is an awarding organisation and is the second instance in the relationship hierarchy.</t>
  </si>
  <si>
    <t>In this case the party is an awarding organisation and is the first instance in the relationship hierarchy.</t>
  </si>
  <si>
    <t>In this case is the language that will be used for assessment of this QUALIFICATION ELEMENT.</t>
  </si>
  <si>
    <r>
      <t>In this case is an AWARDING ORGANISATION. 
Where the party is an awarding organisation the JCQ</t>
    </r>
    <r>
      <rPr>
        <vertAlign val="superscript"/>
        <sz val="9"/>
        <color rgb="FF000000"/>
        <rFont val="Tahoma"/>
        <family val="2"/>
      </rPr>
      <t>CIC</t>
    </r>
    <r>
      <rPr>
        <sz val="9"/>
        <color rgb="FF000000"/>
        <rFont val="Tahoma"/>
        <family val="2"/>
      </rPr>
      <t xml:space="preserve"> Awarding Organisation Id must be used.</t>
    </r>
  </si>
  <si>
    <t>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t>
  </si>
  <si>
    <t xml:space="preserve">Used where the CENTRE where the teaching and assessments will take / have taken place  is different from the CENTRE that placed the LEARNER BOOKING.
Where a Centre_Party_Id_Proxy is given in the booking, it will also be returned to the booking centre as part of the Results message. This will allow the booking centre to pass it on to the proxy centre if required. Passing the results to any proxy centre will be a non-A2C process. </t>
  </si>
  <si>
    <t>The last possible AWARD date for the QUALIFICATION ELEMENT.</t>
  </si>
  <si>
    <t>Additional text about the Key Event applicable to this instance of the QUALIFICATION ELEMENT.</t>
  </si>
  <si>
    <t>In this case is a LEARNER. Where the party is a learner, the MIS Assigned Learner Identifier must be used.</t>
  </si>
  <si>
    <t>Implementers may include a pathway if introduction of choice is anticipated. Optional for either a unit or credit based selection.
Refer to the 'Using the QE' support material when constructing pathways and relationships.</t>
  </si>
  <si>
    <t>The maximum number of PATHWAY(s) associated with this QE PATHWAY to select from. If no choice is currently permissible, then a QE PATHWAY is not required.</t>
  </si>
  <si>
    <t>Not used if Minimum_Credit_Value is used.
Refer to the 'Using the QE' support material when constructing pathways and relationships.</t>
  </si>
  <si>
    <t>Not used if Minimum_Unit_Selection or Maximum_Unit_Selection apply.</t>
  </si>
  <si>
    <t>The minimum number of PATHWAY(s) associated with this QE PATHWAY to select from. If no choice is currently permissible, then a QE PATHWAY is not required.</t>
  </si>
  <si>
    <t>An Awarding Organisation determined value that defines an integer number of calendar days before the proposed centre-scheduled assessment date, after which a centre generated on demand entry may be rejected due to various logistical reasons. The objective is to allow an Exams Officer to make a subjective judgement prior to data entry to reduce the probability of invalid orders being submitted and rejected.</t>
  </si>
  <si>
    <t>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t>
  </si>
  <si>
    <t>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t>
  </si>
  <si>
    <t>In this case is the PARTY that is the accreditor for this QE AWARD.
Where the party is an accreditation authority, one of the identifiers listed in the Harmonised Values section will be used.</t>
  </si>
  <si>
    <t>In this case is the Party responsible for issuing the QE OUTCOME ie the Centre is responsible for the Centre Assessed Outcome/ Award Claim/ Estimated Grade they send to the Awarding Organisation. The Awarding Organisation is responsible for the Result they send to the centre.
Where this attribute is used in the Results transaction type it will always be populated with the originating Awarding Organisation Id. Where it is used in the Centre Assessed Outcome, Award Claim and Estimated Grade transaction type it will always be populated with the originating Centre Id.</t>
  </si>
  <si>
    <t>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which issued the contributing outcome. For the initial implementation both Parent and Child values will be the same Awarding Organisation. 
Currently, the contributing child results will include only those achieved with that same AO; child results issued by a different AO will be excluded. Therefore, the Party_ID_Originator_Child values will match those for the parent. The centre receiving the parent result will have arranged the Transfer of Credit, enabling the centre to link the contributing result issued by the other AO to the parent result.</t>
  </si>
  <si>
    <t xml:space="preserve">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issuing the Result to which the contributing outcome is associated. </t>
  </si>
  <si>
    <t>Identifies the PARTY which is regarded as the Sector Lead. Where the party is a sector lead, one of the identifiers listed in the Harmonised Values section will be used.</t>
  </si>
  <si>
    <t xml:space="preserve">The values used for each defined PARTY NAME COMPONENT TYPE that constitute the PARTY NAME in its entirety.
For A2C the minimum provision is
EITHER
1 party name component of type Given
and 
1 party name component of Type Family
OR
1 party name component of type Mononym
Names provided via A2C must match those provided to the Learner Records Service. Provision of a name component of type title is optional and will be discarded by those Awarding Organisations that do not print title on Award Certificates. See specific details for each component type in Appendix 2.
Note also that the Learning Records Service accepts submission of Preferred Names but these are not accepted via A2C. Learner names provided via A2C must be the learner's legal name as validated by the centre. This name will appear on any Award Certificates issued by the Awarding Organisation.
Learner names submitted must include diacritics where the learner requires these to be included in the name to be printed on certificates.
Note that the A2C project is working towards alignment with ISB standards. The full range of Unicode characters covered by the ISB standard are defined in the latest version of “Business Data Architecture Data Types” – see hyperlink in the Appendix 1, Data Formats sheet. In the initial phases of A2C awarding organisations may not accept the full range of unicode characters, as legacy systems will create restrictions however they will accept the range of characters supported by LRS. See the Appendix 1, Data Formats sheet for a link to LRS advice on name formats. Note however that some awarding organisation legacy systems currently support a more restricted character set than LRS and this means that centres may receive feedback from non-A2C legacy systems regarding unsupported characters.
Examples of expected characters are included for each component type in Appendix 2.
</t>
  </si>
  <si>
    <t>An image of the hand written signature of the LEARNER. This allows for a minimum image size of 1 byte and a maximum image size of 40000 bytes (25kb) allowing for a conversion factor to Base64Binary of at least 1.5.
The product catalogue will state if this data is required by an AWARDING ORGANISATION.
Please see additional guidance on recommended specifications for signatures and photographs in Section 13.</t>
  </si>
  <si>
    <t>NVARCHAR(28)</t>
  </si>
  <si>
    <t>Case</t>
  </si>
  <si>
    <t>Title</t>
  </si>
  <si>
    <t>Sentence</t>
  </si>
  <si>
    <t xml:space="preserve">This will be set to indicate that the learner has taken the maximum number of attempts for any QE where Maximum_Resits_Allowed is set in the Product Catalogue. 
In the case of QEs sharing a Tier_Level_Common_Reference the maximum resits is based on the total for all linked QEs; eg an initial sitting at Tier H, followed by a resit at Tier F counts as 1 resit. If the Maximum_Resits_Allowed was set to 1, this would disallow subsequent entry for both Tier F and Tier H.
This flag is provided solely as information for centre staff and learners and should not be used by MIS for the validation of any future order made for the learner for the QE.
</t>
  </si>
  <si>
    <t>Used to provide a hyperlink to the Awarding Organisation's specification for the scheme.
The hyperlink is the same as the specification on Ofqual's register.
Note that in xsd 9.3 this is marked as "not used by A2C"</t>
  </si>
  <si>
    <t>Parent Entity Name</t>
  </si>
  <si>
    <t>Parent Attribute Name</t>
  </si>
  <si>
    <t>Relationship Parent to Child Phrase</t>
  </si>
  <si>
    <t>Relationship Name</t>
  </si>
  <si>
    <t>Child Entity Name</t>
  </si>
  <si>
    <t>Child Attribute Name</t>
  </si>
  <si>
    <t>is the age range in</t>
  </si>
  <si>
    <t>Not Null</t>
  </si>
  <si>
    <t>Zero, One or More</t>
  </si>
  <si>
    <t>Null</t>
  </si>
  <si>
    <t>is the level of</t>
  </si>
  <si>
    <t>is the award type of</t>
  </si>
  <si>
    <t>is the declaration status of</t>
  </si>
  <si>
    <t>is the course length for</t>
  </si>
  <si>
    <t>is the currency in</t>
  </si>
  <si>
    <t>is a member of</t>
  </si>
  <si>
    <t>contain</t>
  </si>
  <si>
    <t>is associated with</t>
  </si>
  <si>
    <t>is the level for</t>
  </si>
  <si>
    <t>R/1204</t>
  </si>
  <si>
    <t>Zero or One (Z)</t>
  </si>
  <si>
    <t>R/1177</t>
  </si>
  <si>
    <t>is the type of</t>
  </si>
  <si>
    <t>R/1188</t>
  </si>
  <si>
    <t>R/1100</t>
  </si>
  <si>
    <t>R/1095</t>
  </si>
  <si>
    <t>defines</t>
  </si>
  <si>
    <t>R/1094</t>
  </si>
  <si>
    <t>R/1041</t>
  </si>
  <si>
    <t>R/1042</t>
  </si>
  <si>
    <t>administrates</t>
  </si>
  <si>
    <t>R/1163</t>
  </si>
  <si>
    <t>has many</t>
  </si>
  <si>
    <t>is the use of</t>
  </si>
  <si>
    <t>R/1082</t>
  </si>
  <si>
    <t>is made up of</t>
  </si>
  <si>
    <t>R/1084</t>
  </si>
  <si>
    <t>R/1208</t>
  </si>
  <si>
    <t>R/1072</t>
  </si>
  <si>
    <t>R/1048</t>
  </si>
  <si>
    <t>R/1189</t>
  </si>
  <si>
    <t>has the contacts of</t>
  </si>
  <si>
    <t>R/1080</t>
  </si>
  <si>
    <t>is the relationship in</t>
  </si>
  <si>
    <t>R/1046</t>
  </si>
  <si>
    <t>participates in</t>
  </si>
  <si>
    <t>R/1096</t>
  </si>
  <si>
    <t>R/1098</t>
  </si>
  <si>
    <t>has the names of</t>
  </si>
  <si>
    <t>R/1071</t>
  </si>
  <si>
    <t>is the Centre/Learner in</t>
  </si>
  <si>
    <t>R/1129</t>
  </si>
  <si>
    <t>is used in</t>
  </si>
  <si>
    <t>R/1178</t>
  </si>
  <si>
    <t>is the assessor of</t>
  </si>
  <si>
    <t>R/1191</t>
  </si>
  <si>
    <t>R/1179</t>
  </si>
  <si>
    <t>is the 2nd party role</t>
  </si>
  <si>
    <t>R/1047</t>
  </si>
  <si>
    <t>R/1162</t>
  </si>
  <si>
    <t>is booked in</t>
  </si>
  <si>
    <t>results in</t>
  </si>
  <si>
    <t>has the key events of</t>
  </si>
  <si>
    <t>books</t>
  </si>
  <si>
    <t>is the classification in</t>
  </si>
  <si>
    <t>is the delivery model for</t>
  </si>
  <si>
    <t>is the evidence category for</t>
  </si>
  <si>
    <t>R/1159</t>
  </si>
  <si>
    <t>R/1209</t>
  </si>
  <si>
    <t>R/1170</t>
  </si>
  <si>
    <t>R/1171</t>
  </si>
  <si>
    <t>is the parent in</t>
  </si>
  <si>
    <t>R/1132</t>
  </si>
  <si>
    <t>is the child in</t>
  </si>
  <si>
    <t>R/1133</t>
  </si>
  <si>
    <t>is the change reason of</t>
  </si>
  <si>
    <t>is the category of</t>
  </si>
  <si>
    <t>is the status of</t>
  </si>
  <si>
    <t>is applicable to</t>
  </si>
  <si>
    <t>constrains</t>
  </si>
  <si>
    <t>is the relationship type in</t>
  </si>
  <si>
    <t>is the tier in</t>
  </si>
  <si>
    <t>has many QE in</t>
  </si>
  <si>
    <t>has</t>
  </si>
  <si>
    <t>categorises</t>
  </si>
  <si>
    <t>is subject to</t>
  </si>
  <si>
    <t>R/1185</t>
  </si>
  <si>
    <t>is categorised in</t>
  </si>
  <si>
    <t>is the QE in</t>
  </si>
  <si>
    <t>R/1157</t>
  </si>
  <si>
    <t>R/1186</t>
  </si>
  <si>
    <t>available in</t>
  </si>
  <si>
    <t>is the framework type of</t>
  </si>
  <si>
    <t>is the subject of</t>
  </si>
  <si>
    <t>R/1172</t>
  </si>
  <si>
    <t>is the classification type of</t>
  </si>
  <si>
    <t>locates information about</t>
  </si>
  <si>
    <t>Null Option</t>
  </si>
  <si>
    <t>Cardinality</t>
  </si>
  <si>
    <t>is the assessment medium type of</t>
  </si>
  <si>
    <t>is the assessment method for</t>
  </si>
  <si>
    <t>is the photograph file format in</t>
  </si>
  <si>
    <t>is the signature file format in</t>
  </si>
  <si>
    <t>is the assessment language for</t>
  </si>
  <si>
    <t>is the legal sex type of</t>
  </si>
  <si>
    <t>is the identifier type in</t>
  </si>
  <si>
    <t>is the first party in</t>
  </si>
  <si>
    <t>is the 2nd party in</t>
  </si>
  <si>
    <t>is the accreditor for</t>
  </si>
  <si>
    <t>is the proxy centre for</t>
  </si>
  <si>
    <t>is the sector lead in</t>
  </si>
  <si>
    <t>is the centre for teaching and assessment</t>
  </si>
  <si>
    <t>is the name of the contact in</t>
  </si>
  <si>
    <t>is the reference number in</t>
  </si>
  <si>
    <t>is the assessor in</t>
  </si>
  <si>
    <t>decides delivery time of</t>
  </si>
  <si>
    <t>identifies restrictions applicable to</t>
  </si>
  <si>
    <t>has maximum mark of</t>
  </si>
  <si>
    <t>has associated fees of</t>
  </si>
  <si>
    <t>has grade boundary of</t>
  </si>
  <si>
    <t>is the booking type of</t>
  </si>
  <si>
    <t>is the fee category in</t>
  </si>
  <si>
    <t>is the fee category type in</t>
  </si>
  <si>
    <t>is the moderation type for</t>
  </si>
  <si>
    <t>is the first in</t>
  </si>
  <si>
    <t>is the second in</t>
  </si>
  <si>
    <t>qualifies</t>
  </si>
  <si>
    <t>is the objective of</t>
  </si>
  <si>
    <t>requires the identifiers when booking for</t>
  </si>
  <si>
    <t>is the type of availability of a study guide for</t>
  </si>
  <si>
    <t>is the format of a study guide for</t>
  </si>
  <si>
    <t>is the subject classification in</t>
  </si>
  <si>
    <t>is the tier level for</t>
  </si>
  <si>
    <t>Identifying</t>
  </si>
  <si>
    <t>Non-Identifying</t>
  </si>
  <si>
    <t>Subtype</t>
  </si>
  <si>
    <t>is the Learner Identifier required in</t>
  </si>
  <si>
    <t>is the alternative QE in</t>
  </si>
  <si>
    <t>has the subject classification of</t>
  </si>
  <si>
    <t>Attribute Order</t>
  </si>
  <si>
    <t>Relationships</t>
  </si>
  <si>
    <t>Lists Entity and Attribute details 
See below for more detail</t>
  </si>
  <si>
    <t>A</t>
  </si>
  <si>
    <t>B</t>
  </si>
  <si>
    <t>C</t>
  </si>
  <si>
    <t>D</t>
  </si>
  <si>
    <t>E</t>
  </si>
  <si>
    <t>G</t>
  </si>
  <si>
    <t>H</t>
  </si>
  <si>
    <t>I</t>
  </si>
  <si>
    <t>J</t>
  </si>
  <si>
    <t>K</t>
  </si>
  <si>
    <t>L</t>
  </si>
  <si>
    <t>M</t>
  </si>
  <si>
    <t>N</t>
  </si>
  <si>
    <t>O</t>
  </si>
  <si>
    <t>P</t>
  </si>
  <si>
    <t>Q</t>
  </si>
  <si>
    <t>F</t>
  </si>
  <si>
    <t>Populated from the Entity sheet</t>
  </si>
  <si>
    <t>Populated from the Attribute sheet</t>
  </si>
  <si>
    <t>This contains a VQ/GQ Indicator and is only populated where the attribute has restricted use.  This column identifies attributes which, based on currently planned usage, are valid for only one of the following:
- General Qualifications (GQ) eg AO_Candidate_Number
- Vocational Qualifications (VQ) eg Centre_Award_Claim_Date
Where it is blank, the attribute has validity across all GQ and VQ qualifications processed via A2C.  Note that the A2C data model does not restrict usage of any attribute for any qualification type, so these indicators are only intended as guidance for currently planned usage.</t>
  </si>
  <si>
    <t>23 Cancel Centre Assessed Outcome (M)
32 Cancel Award Claim (M)</t>
  </si>
  <si>
    <t>23 Cancel Centre Assessed Outcome (M)
24 Award Claim (M)
25 Results (M)
32 Cancel Award Claim (M)</t>
  </si>
  <si>
    <t>22 Centre Assessed Outcome (M)
23 Cancel Centre Assessed Outcome (M)
24 Award Claim (M)
32 Cancel Award Claim (M)</t>
  </si>
  <si>
    <t>23 Cancel Centre Assessed Outcome (M)
25 Results (M)
32 Cancel Award Claim (M)</t>
  </si>
  <si>
    <t>22 Centre Assessed Outcome (M)
23 Cancel Centre Assessed Outcome (M)
25 Results (M)
32 Cancel Award Claim (M)</t>
  </si>
  <si>
    <t>23 Cancel Centre Assessed Outcome (M)
24 Award Claim (M)
32 Cancel Award Claim (M)</t>
  </si>
  <si>
    <t>22 Centre Assessed Outcome
23 Cancel Centre Assessed Outcome
24 Award Claim
32 Cancel Award Claim (M)</t>
  </si>
  <si>
    <t>Transactions for which datablock is used</t>
  </si>
  <si>
    <r>
      <t xml:space="preserve">Attribute is </t>
    </r>
    <r>
      <rPr>
        <b/>
        <sz val="9"/>
        <rFont val="Tahoma"/>
        <family val="2"/>
      </rPr>
      <t xml:space="preserve">not </t>
    </r>
    <r>
      <rPr>
        <b/>
        <sz val="9"/>
        <color rgb="FFFFFFFF"/>
        <rFont val="Tahoma"/>
        <family val="2"/>
      </rPr>
      <t>valid for these transactions</t>
    </r>
  </si>
  <si>
    <t>Attributes is used for these transactions</t>
  </si>
  <si>
    <t>Attribute is not valid for these transactions</t>
  </si>
  <si>
    <t>This is based on the TDBUM (see Appendix 3) and simply lists all attributes for the datablocks referenced by the transaction.</t>
  </si>
  <si>
    <t>This is a combination of the previous two columns. It provides the definitive list of transactions for which each attribute is valid. This column provides a particularly useful filter since it will allow you to display just those attributes which are valid for an individual transaction.  For example if you filter using a Text Filter "Contains 22 -" the attributes displayed will be those required for the Centre Assessed Outcome transaction.</t>
  </si>
  <si>
    <t>This includes any notes where the usage of the attribute is specific to the entity.</t>
  </si>
  <si>
    <t>Primary key. A Primary Key is the attribute or group of attributes that uniquely identifies an occurrence of an entity.</t>
  </si>
  <si>
    <t>Foreign key. A Foreign Key is an attribute that supports the relationship between two entities. The primary key of one entity (the parent entity) needs to be included as an attribute of the entity to which it relates (the child entity).</t>
  </si>
  <si>
    <t>A2C Entity Notes</t>
  </si>
  <si>
    <t>List of attributes
See below for more detail</t>
  </si>
  <si>
    <t>List of entities
See below for more detail</t>
  </si>
  <si>
    <t>The definition of the entity as maintained in the ISB data model</t>
  </si>
  <si>
    <t>Additional notes on how the entity is used within A2C</t>
  </si>
  <si>
    <t>Which data block the entity is used in</t>
  </si>
  <si>
    <t>A friendly name for use in feedback messages</t>
  </si>
  <si>
    <t>The name of the type list if the attribute is a controlled list</t>
  </si>
  <si>
    <t>The definition of the attribute as maintained in the ISB data model</t>
  </si>
  <si>
    <t>Additional notes on how the attribute is used within A2C</t>
  </si>
  <si>
    <t>The datatype. See Section 13 for the logical datatypes used in the model.</t>
  </si>
  <si>
    <t>Preferred case for strings (upper/lower/sentence/title)</t>
  </si>
  <si>
    <t>Relationship Type</t>
  </si>
  <si>
    <t>The name of the relationship (this is an arbitrary label)</t>
  </si>
  <si>
    <t>The type of the relationship. 
Types are Sub-type, Identifying, Non-identifying.
See Section 13 for an explanation of the types.</t>
  </si>
  <si>
    <t>A phrase describing the relationship between the parent and child entities</t>
  </si>
  <si>
    <t>Whether nulls are allowed (identifying relationships must be not null)</t>
  </si>
  <si>
    <t>Usually "zero, one or more". Sub-types are zero or one.</t>
  </si>
  <si>
    <t>The attributes in the relationship in the parent entity</t>
  </si>
  <si>
    <t>The attributes in the relationship in the child entity</t>
  </si>
  <si>
    <t>The datatype of the attributes (must be the same in parent and child)</t>
  </si>
  <si>
    <t>The order of the attributes in the relationship</t>
  </si>
  <si>
    <t>Attribute is not used for these transactions despite the datablock being referenced. It is populated only for exceptions.</t>
  </si>
  <si>
    <t>A table of the relationships in the data model. 
Refer to Appendix 5 for diagrams. 
See below for more detail</t>
  </si>
  <si>
    <t>This is the date an Award (qualification) is scheduled to be reviewed for accreditation by the AO.</t>
  </si>
  <si>
    <t>This is the date an Award (qualification) is accredited from. For a qualification that does not go through the accreditation process it is the date the qualification is entered on the register. For accredited qualifications it is the date a qualification number is assigned by the regulator.</t>
  </si>
  <si>
    <t>This is the earliest date a learner may be issued a certificate for an Award (qualification). Please see individual AOs for additional information.</t>
  </si>
  <si>
    <t>This is the last date a learner may be issued a certificate for an Award (qualification) by an AO. This will be the same as or later than the Operational End Date. Please see individual AOs for additional information.</t>
  </si>
  <si>
    <t>This is the last date an order transaction for a learner may be submitted for an Award (qualification) by an AO. Please see individual AOs for additional information.</t>
  </si>
  <si>
    <t xml:space="preserve">This is the first date an order transaction for a learner may be submitted for an Award (qualification) by an AO. Please see individual AOs for additional information. </t>
  </si>
  <si>
    <t>This is the last date a subject classification (such as a Sector Subject Area) is applicable to an Award (qualification) by an AO. Please see individual AOs for additional information.</t>
  </si>
  <si>
    <t>This is the first date a subject classification (such as a Sector Subject Area) is applicable to an Award (qualification) by an AO. Please see individual AOs for additional information.</t>
  </si>
  <si>
    <t>This is the earliest date that a Learning Provider may commence teaching a Scheme (qualification). Generally this will be the beginning of an academic year.</t>
  </si>
  <si>
    <t xml:space="preserve">This is the last date that a Learning Provider may teach a scheme (qualification). </t>
  </si>
  <si>
    <t>This is the last date the QE Grade Set is applicable to the Qualification Element - Award (qualification) or Learning Unit (unit)</t>
  </si>
  <si>
    <t>This is the first date the QE Grade Set is applicable to the Qualification Element - Award (qualification) or Learning Unit (unit)</t>
  </si>
  <si>
    <t>Appendix 1
Logical Data Model
Notes &amp; Contents</t>
  </si>
  <si>
    <t>Values are defined in Appendix 2.</t>
  </si>
  <si>
    <t>A unique index on Subject_Classification_Type and Subject_Classification_Child ensures that a child can have only one parent.</t>
  </si>
  <si>
    <t>Contact_Effective_Start_Date</t>
  </si>
  <si>
    <t>Contact_Effective_End_Date</t>
  </si>
  <si>
    <t>Contact_Relationship</t>
  </si>
  <si>
    <t>Contact Relationship</t>
  </si>
  <si>
    <t>Contact Effective End Date</t>
  </si>
  <si>
    <t>Contact Effective Start Date</t>
  </si>
  <si>
    <t>is the name in</t>
  </si>
  <si>
    <t>Party_Id_Name</t>
  </si>
  <si>
    <t>n/a</t>
  </si>
  <si>
    <t>Name_Effective_End_Date</t>
  </si>
  <si>
    <t>Name_Effective_Start_Date</t>
  </si>
  <si>
    <t>Name Effective Start Date</t>
  </si>
  <si>
    <t>Name Effective End Date</t>
  </si>
  <si>
    <t>The date from which the Party Relationship Name ceases to be effective.</t>
  </si>
  <si>
    <t>The date from which the Party Relationship Name becomes effective.</t>
  </si>
  <si>
    <t xml:space="preserve">A unique index on Party_ID_Administrator, Grade_Set_Id and Grade_Sequence_Order ensures that each grade has a unique sequence within the grade set so that grades are sorted correctly.
</t>
  </si>
  <si>
    <t>Gender Type</t>
  </si>
  <si>
    <t>Declared_Gender_Type</t>
  </si>
  <si>
    <t>Gender_Type</t>
  </si>
  <si>
    <t>Declared Gender Type</t>
  </si>
  <si>
    <t>is the declared gender of</t>
  </si>
  <si>
    <t>is the contact</t>
  </si>
  <si>
    <t>is the locator for the contact in</t>
  </si>
  <si>
    <t>BOOLEAN</t>
  </si>
  <si>
    <t>A controlled list of values that identifies a qualification categorisation</t>
  </si>
  <si>
    <t>is the party name description in</t>
  </si>
  <si>
    <t>Organisation</t>
  </si>
  <si>
    <t>A group of PERSONs identified by a shared interest or purpose. Can also be a team or any organisational unit.</t>
  </si>
  <si>
    <t>Organisation_Party_Id</t>
  </si>
  <si>
    <t>Organisation Party Identifier</t>
  </si>
  <si>
    <t>is an organisation</t>
  </si>
  <si>
    <t>is an Awarding Organisation</t>
  </si>
  <si>
    <t>is an email address</t>
  </si>
  <si>
    <t>is a URL</t>
  </si>
  <si>
    <t>is a Person</t>
  </si>
  <si>
    <t>is a Learner</t>
  </si>
  <si>
    <t>is a Centre</t>
  </si>
  <si>
    <t>is an Assessable</t>
  </si>
  <si>
    <t>is a Scheme</t>
  </si>
  <si>
    <t>is an Award</t>
  </si>
  <si>
    <t>is a Pathway</t>
  </si>
  <si>
    <t>is a Learning Unit</t>
  </si>
  <si>
    <t>Postal Address</t>
  </si>
  <si>
    <t>Postal Address Type</t>
  </si>
  <si>
    <t>Address Line</t>
  </si>
  <si>
    <t>Address Line Type</t>
  </si>
  <si>
    <t>is a postal address</t>
  </si>
  <si>
    <t>Postal_Address_Locator_Id</t>
  </si>
  <si>
    <t>One or More</t>
  </si>
  <si>
    <t>Postal_Address_Type</t>
  </si>
  <si>
    <t>The individual ADDRESS LINEs that make up a POSTAL ADDRESS.</t>
  </si>
  <si>
    <t>A controlled list of values that identifies the type of ADDRESS LINE e.g. Property Name, Address Line 1, County, Post Code, Zip Code etc.</t>
  </si>
  <si>
    <t>A physical property with a recognised POSTAL ADDRESS. Can be either a UK address, international address or British Forces Post Office (BFPO) address</t>
  </si>
  <si>
    <t>A controlled list of values that identifies the address schema used e.g. International, UK , BFPO</t>
  </si>
  <si>
    <t>Address_Line_Type</t>
  </si>
  <si>
    <t>Address_Line_Order</t>
  </si>
  <si>
    <t>Address_Line_Contents</t>
  </si>
  <si>
    <t>Postal_Address_Description</t>
  </si>
  <si>
    <t>Postal Address Description</t>
  </si>
  <si>
    <t>The description of the POSTAL ADDRESS</t>
  </si>
  <si>
    <t>The sequence order the ADDRESS LINE  appears within the set of POSTAL ADDRESS.</t>
  </si>
  <si>
    <t>The contents of the ADDRESS LINE.</t>
  </si>
  <si>
    <t>Postal Address Locator Identifier</t>
  </si>
  <si>
    <t>Address Line Order</t>
  </si>
  <si>
    <t>Address Line Contents</t>
  </si>
  <si>
    <t>AO Preference Type</t>
  </si>
  <si>
    <t>Awarding Organisation Preference Type</t>
  </si>
  <si>
    <t>A controlled list of values that identifies the particular AO PREFERENCE.</t>
  </si>
  <si>
    <t>AO Preference</t>
  </si>
  <si>
    <t>Awarding Organisation Preference</t>
  </si>
  <si>
    <t>The AO PREFERENCE defines related processing constraints that will be applied to a particular AWARDING ORGANISATION.</t>
  </si>
  <si>
    <t>AO_Preference_Type</t>
  </si>
  <si>
    <t>is the AO in</t>
  </si>
  <si>
    <t>is the AO Preference Type in</t>
  </si>
  <si>
    <t>Test Resource Booking Mode</t>
  </si>
  <si>
    <t>VARCHAR(10)</t>
  </si>
  <si>
    <t>TRB Mode</t>
  </si>
  <si>
    <t>A controlled list of values for TRB test modes. Values include classroom, online or offline.</t>
  </si>
  <si>
    <t>is the Mode of the Test Resource Booking in</t>
  </si>
  <si>
    <t>QE Geog Zone</t>
  </si>
  <si>
    <t>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t>
  </si>
  <si>
    <t>TRB_Venue_Locator_Id</t>
  </si>
  <si>
    <t>This attribute is reserved for future use. It will replace A2C_Centre_System_Id in a future version.</t>
  </si>
  <si>
    <t>Test Resource Booking  Locator Identifier</t>
  </si>
  <si>
    <t>is the locator for the TRB in</t>
  </si>
  <si>
    <t>is the geographical zone for</t>
  </si>
  <si>
    <t>qualifies the AO Preference Type in</t>
  </si>
  <si>
    <t>QE Preference Qualifier</t>
  </si>
  <si>
    <t>qualifies the QE Preference Type in</t>
  </si>
  <si>
    <t>Learner_Assmnt_Start_Date_Time should be set with the actual start date/time for a TRB.</t>
  </si>
  <si>
    <t>R/0457</t>
  </si>
  <si>
    <t>R/0519</t>
  </si>
  <si>
    <t>R/0533</t>
  </si>
  <si>
    <t>R/0534</t>
  </si>
  <si>
    <t>R/0535</t>
  </si>
  <si>
    <t>R/0536</t>
  </si>
  <si>
    <t>R/0537</t>
  </si>
  <si>
    <t>R/0538</t>
  </si>
  <si>
    <t>R/0539</t>
  </si>
  <si>
    <t>R/0544</t>
  </si>
  <si>
    <t>R/0557</t>
  </si>
  <si>
    <t>R/0580</t>
  </si>
  <si>
    <t>R/0581</t>
  </si>
  <si>
    <t>R/0582</t>
  </si>
  <si>
    <t>R/0583</t>
  </si>
  <si>
    <t>R/0586</t>
  </si>
  <si>
    <t>R/0587</t>
  </si>
  <si>
    <t>R/0590</t>
  </si>
  <si>
    <t>R/0619</t>
  </si>
  <si>
    <t>R/0641</t>
  </si>
  <si>
    <t>R/0642</t>
  </si>
  <si>
    <t>R/0643</t>
  </si>
  <si>
    <t>R/0656</t>
  </si>
  <si>
    <t>R/0657</t>
  </si>
  <si>
    <t>R/0658</t>
  </si>
  <si>
    <t>R/0659</t>
  </si>
  <si>
    <t>R/0660</t>
  </si>
  <si>
    <t>R/0661</t>
  </si>
  <si>
    <t>R/0662</t>
  </si>
  <si>
    <t>R/0664</t>
  </si>
  <si>
    <t>R/0663</t>
  </si>
  <si>
    <t>R/0668</t>
  </si>
  <si>
    <t>R/0669</t>
  </si>
  <si>
    <t>R/0670</t>
  </si>
  <si>
    <t>R/0671</t>
  </si>
  <si>
    <t>R/0672</t>
  </si>
  <si>
    <t>R/0675</t>
  </si>
  <si>
    <t>R/0676</t>
  </si>
  <si>
    <t>R/0677</t>
  </si>
  <si>
    <t>R/0678</t>
  </si>
  <si>
    <t>R/0681</t>
  </si>
  <si>
    <t>R/0686</t>
  </si>
  <si>
    <t>R/0689</t>
  </si>
  <si>
    <t>R/0694</t>
  </si>
  <si>
    <t>R/0695</t>
  </si>
  <si>
    <t>R/0696</t>
  </si>
  <si>
    <t>R/0697</t>
  </si>
  <si>
    <t>R/0698</t>
  </si>
  <si>
    <t>R/0699</t>
  </si>
  <si>
    <t>R/0702</t>
  </si>
  <si>
    <t>R/0703</t>
  </si>
  <si>
    <t>R/0704</t>
  </si>
  <si>
    <t>R/0705</t>
  </si>
  <si>
    <t>R/0706</t>
  </si>
  <si>
    <t>R/0725</t>
  </si>
  <si>
    <t>R/0730</t>
  </si>
  <si>
    <t>R/0731</t>
  </si>
  <si>
    <t>R/0732</t>
  </si>
  <si>
    <t>R/0733</t>
  </si>
  <si>
    <t>R/0734</t>
  </si>
  <si>
    <t>R/0736</t>
  </si>
  <si>
    <t>R/0737</t>
  </si>
  <si>
    <t>R/0738</t>
  </si>
  <si>
    <t>R/0749</t>
  </si>
  <si>
    <t>R/0788</t>
  </si>
  <si>
    <t>R/0790</t>
  </si>
  <si>
    <t>R/0791</t>
  </si>
  <si>
    <t>R/0793</t>
  </si>
  <si>
    <t>R/0794</t>
  </si>
  <si>
    <t>R/0805</t>
  </si>
  <si>
    <t>R/0813</t>
  </si>
  <si>
    <t>R/0815</t>
  </si>
  <si>
    <t>R/0816</t>
  </si>
  <si>
    <t>R/0817</t>
  </si>
  <si>
    <t>R/0818</t>
  </si>
  <si>
    <t>R/0418</t>
  </si>
  <si>
    <t>R/0759</t>
  </si>
  <si>
    <t>R/0760</t>
  </si>
  <si>
    <t>R/0761</t>
  </si>
  <si>
    <t>R/0762</t>
  </si>
  <si>
    <t>R/0764</t>
  </si>
  <si>
    <t>R/0766</t>
  </si>
  <si>
    <t>R/0768</t>
  </si>
  <si>
    <t>R/0769</t>
  </si>
  <si>
    <t>R/0001</t>
  </si>
  <si>
    <t xml:space="preserve">For test resource bookings this should be set to the actual or scheduled date and time that the assessment took place.
</t>
  </si>
  <si>
    <t>Pathway_Description</t>
  </si>
  <si>
    <t>Pathway Description</t>
  </si>
  <si>
    <t>NVARCHAR(4000)</t>
  </si>
  <si>
    <t>Note that grades can be upper or lower case (eg 'Grade A' and 'Grade a') and these must be treated as distinct;  the lower case names are usually used for individual units.
A harmonised list of Grades and Grade Names, based on JCQ EDI Grades and Grade Names with additional values introduced for non-EDI products, is in Appendix 2.</t>
  </si>
  <si>
    <t>Attribute is used for these transactions</t>
  </si>
  <si>
    <t>The date that the result was conferred/generated by the AO (ie the date the result is considered officially achieved by the learner). Note that where an AO makes changes there may be multiple results with the same date, but they would have different QE_Outcome_Date_Time.</t>
  </si>
  <si>
    <t>For non series based (“on demand”) outcomes QE_Assessment_Start_Date_Time and Learner_Assmnt_Start_Date_Time will allow the MIS to identify the specific entry that a QE Outcome relates to. 
Where the centre submits an outcome (ie CAO/AC) for a QEA that links back to a specific assessment, QE_Assessment_Start_Date_Time will be populated with the actual or scheduled date and time that the assessment took place (from the QE_Assessment_Start_Date_Time linked to the CAO/AC)
Where the AO provides a result that links back to a specific assessment, Learner_Assmnt_Start_Date_Time will be populated with the actual or scheduled date and time that the assessment took place (from the Learner_Assmnt_Start_Date_Time provided with the TRB)
QE_Assessment_Start_Date_Time/Learner_Assmnt_Start_Date_Time will not be set:
1. For series-based outcomes.
2. Where the centre submits an outcome (ie CAO) for a series-based QEA
3. Where the AO provides a result for any QEA including results for QEAs which do not link back to a specific assessment event eg overall awards</t>
  </si>
  <si>
    <t>The administrator of the QUALIFICATION FRAMEWORK.
e.g. Ofqual is the appropriate value to be used for all accredited qualifications in England.</t>
  </si>
  <si>
    <t>The administrator of the GRADE SET.
e.g. JCQ is the administrator used for grade sets defined for EDI.</t>
  </si>
  <si>
    <t>The date from which the QE_OBJECTIVE_STATEMENT is effective.</t>
  </si>
  <si>
    <t>QE_Objctv_Stmnt_Eff_End_Date</t>
  </si>
  <si>
    <t>The date from which the QE_OBJECTIVE_STATEMENT ceases to be effective.</t>
  </si>
  <si>
    <t>A QE Objective Statement can be effectively deleted by setting the QE_Objctv_Stmnt_Eff_End_Date</t>
  </si>
  <si>
    <t>This date should always be set but has not been marked as required in the 2018 spec for backwards compatibility. If it is not set in the xml it should be defaulted to the date component of the QE_Effective_DateTime from the related QE.</t>
  </si>
  <si>
    <t>QE_Objctv_Stmnt_Hierarchy_Eff_End_Date</t>
  </si>
  <si>
    <t>The date from which the QE_OBJECTIVE_STATEMENT_HIERARCHY is effective.</t>
  </si>
  <si>
    <t>The date from which the QE_OBJECTIVE_STATEMENT_HIERARCHY ceases to be effective.</t>
  </si>
  <si>
    <t>This date should always be set but has not been marked as required in the 2018 spec for backwards compatibility. If it is not set in the xml it should be defaulted to the date component of the later QE_Effective_DateTime from the two related QEs.</t>
  </si>
  <si>
    <t>Assessables can be allocated to different geographical administrative zones.
CIE will use this to distinguish their administrative zones.</t>
  </si>
  <si>
    <t>QE_Age_Range_Eff_Start_Date</t>
  </si>
  <si>
    <t>QE_Age_Range_Eff_End_Date</t>
  </si>
  <si>
    <t>Qualification Element Outcome Date</t>
  </si>
  <si>
    <t>Qualification Element Objective Statement Effective Start Date</t>
  </si>
  <si>
    <t>Qualification Element Objective Statement Effective End Date</t>
  </si>
  <si>
    <t>Qualification Element Objective Statement Hierarchy Effective Start Date</t>
  </si>
  <si>
    <t>Qualification Element Objective Statement Hierarchy Effective End Date</t>
  </si>
  <si>
    <t>Qualification Element Age Range Effective Start Date</t>
  </si>
  <si>
    <t>Qualification Element Age Range Effective End Date</t>
  </si>
  <si>
    <t>The date from which the QUALIFICATION_ELEMENT_AGE_RANGE is effective.</t>
  </si>
  <si>
    <t>The date from which the QUALIFICATION_ELEMENT_AGE_RANGE ceases to be effective.</t>
  </si>
  <si>
    <t>A QE Objective Statement can be effectively deleted by setting theQE_Objctv_Stmnt_Hierarchy_Eff_End_Date</t>
  </si>
  <si>
    <t>A QE Age Range can be effectively deleted by setting the QE_Age_Range_Eff_End_Date</t>
  </si>
  <si>
    <t>Contributing_QE_Outcome_Status_Type</t>
  </si>
  <si>
    <t>Contributing Qualification Element Outcome Status Type</t>
  </si>
  <si>
    <t>R/0770</t>
  </si>
  <si>
    <t>R/0771</t>
  </si>
  <si>
    <t>qualifies the Party_RR_Reference_Type in</t>
  </si>
  <si>
    <t>A controlled list of values that identifies Age Range categories.</t>
  </si>
  <si>
    <t>The AGE RANGE TYPEs for which a QUALIFICATION ELEMENT is accredited. For example "Pre 16", "16-18".</t>
  </si>
  <si>
    <t>A controlled list of values that qualify AO Preferences.</t>
  </si>
  <si>
    <t xml:space="preserve">A value of '0' indicates there is no expiry. 
If the AWARDING ORGANISATION supports registration and no value is provided then a value of '0' is assumed.
</t>
  </si>
  <si>
    <t>Number of months a registration is maintained by the AWARDING ORGANISATION after the LEARNING PROVIDER receives confirmation of it.</t>
  </si>
  <si>
    <t>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t>
  </si>
  <si>
    <t>A PARTY in a PARTY RELATIONSHIP with another PARTY and the role that results from that relationship as identified by the PARTY ROLE. Note: The PARTY ROLE identifies the role that has been bestowed on the 2nd PARTY by the 1st PARTY.</t>
  </si>
  <si>
    <t>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t>
  </si>
  <si>
    <t>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t>
  </si>
  <si>
    <t>A controlled list of values that identifies the use of the party name. Values include "Full" and "Known as".</t>
  </si>
  <si>
    <t>A controlled list of geographical administrative zones for QUALIFICATION ELEMENTS.</t>
  </si>
  <si>
    <t>Currently used only by CIE to allocate ASSESSABLEs to CIE administrative zones.</t>
  </si>
  <si>
    <t>Data Model Attribute Definition</t>
  </si>
  <si>
    <t>Data Model Entity Definition</t>
  </si>
  <si>
    <t>A controlled list of values that qualify QE Learner Identifiers.</t>
  </si>
  <si>
    <t>The date and time that the result was conferred/generated by the AO.</t>
  </si>
  <si>
    <t>A controlled list of values that identifies the status of a CONTRIBUTING QE OUTCOME.</t>
  </si>
  <si>
    <t>A contributing outcome can effectively be deleted by setting the status to "Annulled".</t>
  </si>
  <si>
    <t>A controlled list of values that qualify QE Preferences.</t>
  </si>
  <si>
    <t>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t>
  </si>
  <si>
    <t>A controlled list of values that indicates the level of depth and breadth of learning associated with an AWARD, often used in conjunction with COURSE LENGTH TYPE, but is distinct from a level as described by a recognised QE Framework. For example, "Foundation", "Higher".</t>
  </si>
  <si>
    <t>A controlled list of values that indicates the type of QUALIFICATION ELEMENT AWARD, which is reflective of the volume of learning required to achieve the AWARD. For example, "Additional", "Advanced", "Apprenticeship", "Professional".</t>
  </si>
  <si>
    <t>A controlled list of values that indicates the type of QUALIFICATION ELEMENT AWARD as categorised by the length of the course of study and related to the minimum number of LEARNING UNITS required for completion of the AWARD. For example, "Double Award", "Single Award", "Short", "Diploma".</t>
  </si>
  <si>
    <t>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t>
  </si>
  <si>
    <t>A controlled list of values that indicates the method to be used for moderation of this QUALIFICATION ELEMENT. For example, "Postal", "Online", "Visiting", "Residential", "Mixed".</t>
  </si>
  <si>
    <t>A controlled list of values that identifies additional LEARNER information applicable to a QE OUTCOME. For example, "Partial Absence", "Partial Exemption".</t>
  </si>
  <si>
    <t>A controlled list of values that identifies the PARTY NAMEs that a PARTY chooses to use for a particular purpose. For example, "Award Name", "Preferred Name".</t>
  </si>
  <si>
    <t>The only valid Party Name Use Type is "Award Name". As the only valid Party Name Description for Learners is "Full", the Full name will be used for award certificate printing.</t>
  </si>
  <si>
    <t>A controlled list of values that identifies the format that a Study Guide is available in. For example, "AO guide", "ISBN", "URL".</t>
  </si>
  <si>
    <t>Indicates that a Date of Birth is required to be specified for any Learner Booking associated with this Qualification.</t>
  </si>
  <si>
    <t>The Assessment start date and time for a Test Resource Booking for this LEARNER.</t>
  </si>
  <si>
    <t>The number of un-named Entries, Registrations or Onscreen Test QE BOOKINGSs requested by the CENTRE.</t>
  </si>
  <si>
    <t>The date that this QE OUTCOME was announced.</t>
  </si>
  <si>
    <t>Used only in the TRB (Test Resource Booking) transactions.
QE Preferences "TRB Venue for Named TRB" and "TRB Venue for Unnamed TRB with Learner Details" define whether A2C_Centre_Test_System_Id should be populated.
Agreement of the identifiers is a non-A2C process.
An appropriate message will be returned in centre feedback if the identifier is not provided where required, is incorrect or has been previously provided. These feedback messages will vary according to the specific on-screen testing software used in the centre.
In a future version this may be replaced by  TRB_Venue_Locator_Id which will hold the venue as a structured locator.</t>
  </si>
  <si>
    <t>An identifier agreed between the AWARDING ORGANISATION and the CENTRE to identify the system used for Test Resource Bookings.</t>
  </si>
  <si>
    <t>The QE Learner Identifier data block allows AOs to specify any Learner Identifiers which may be relevant for a particular Qualification. This allows the AO to define which of those identifiers are mandatory. An AO could therefore use this data block to ask for a ULN and UCI for a particular qualification, but might set the Learner_Id_Mandatory_Flag to Y for the UCI and exclude the flag altogether for the ULN (or set it to N if provided). 
Note that ULN will never be set as a mandatory identifier unless it becomes universally available at some point in the future. However, inclusion of ULN in the Learner Identifier data block against a Scheme should be interpreted by MIS as a requirement to provide the ULN for relevant learners. ie learners who may attract state funding related to the qualification. If the ULN is not provided with, or in advance of, an order for a QE within that Scheme, Awarding Organisations will provide an appropriate feedback message.
Learner Identifiers which are neither relevant or mandatory may not be included in the data block at all, but as stated in various places in the specification, centres may provide all the learner identifiers which they have available on first submission of a learner's information. Awarding Organisations may discard those which are not relevant for any of their qualifications or may choose to retain them as they could provide useful additional learner identity information.</t>
  </si>
  <si>
    <t>Party Identifier Name</t>
  </si>
  <si>
    <t>QE_Objctv_Stmnt_Eff_Date</t>
  </si>
  <si>
    <t>QE_Objctv_Stmnt_Hierarchy_Eff_Date</t>
  </si>
  <si>
    <t>A controlled list of values that identifies the method of Assessment. For example, "Short Answer", "Multiple Choice", "Practical", "Portfolio", "Project", "Coursework", "Controlled Assessment".</t>
  </si>
  <si>
    <t>The date from which the Party Relationship Contact ceases to be effective.</t>
  </si>
  <si>
    <t>The date from which the Party Relationship Contact is effective.</t>
  </si>
  <si>
    <t>The relationship of the contact to the Party_Id_2nd.</t>
  </si>
  <si>
    <t>A value that denotes and uniquely identifies the PARTY.</t>
  </si>
  <si>
    <t>A controlled list of values that identifies the status of a QE OUTCOME. For example, "Issued", "Pending", "Withheld by Awarding Organisation", "Missing".</t>
  </si>
  <si>
    <t>The Qualification or Unit Reference Number as defined by the ACCREDITATION REGULATOR. Expected format is 123/4567/A.</t>
  </si>
  <si>
    <t>VARCHAR(32)</t>
  </si>
  <si>
    <t>VARCHAR(60)</t>
  </si>
  <si>
    <t xml:space="preserve">A value that uniquely identifies the QUALIFICATION ELEMENT within an AWARDING ORGANISATION and indicates the child within the CONTRIBUTING QE OUTCOME relationship.
In theory this could be the Id for an Award, Learning Unit or Assessable but in practice it will only be populated with the QE Id for the Learning Unit. 
The Contributing Outcome data block within the Results message will show which Learning Units have contributed to the outcome for an Award, but it will not show which Assessables have contributed to each Learning Unit. Outcomes for Assessables will be included in the Outcome data block and their relationship to Learning Units will be provided through the pathway information in the Product Catalogue. </t>
  </si>
  <si>
    <t>Where the Centre Assessed Outcome transaction is used to submit a correction to a previously submitted CAO, this attribute is mandatory. (See Best Practice for guidance on the awarding organisations that allow correction via A2C of previously submitted CAOs. Most awarding organisations will set the “CAO corrections not permitted via A2C” preference for all QEs where they have “CAO Required” set, indicating that they do not allow such corrections via A2C.)
When CAO corrections are submitted to those awarding organisations that permit these via A2C, as well as including this attribute to clarify the reason for the correction, the QE_Outcome_Date relating to the outcome to be corrected must also be provided.</t>
  </si>
  <si>
    <t>Age Ranges are valid only for qualification element type of Scheme.</t>
  </si>
  <si>
    <t>A2C Ref Data</t>
  </si>
  <si>
    <t>Date_Of_Birth</t>
  </si>
  <si>
    <t>Alias</t>
  </si>
  <si>
    <t/>
  </si>
  <si>
    <t>Locator_DS \ Locator</t>
  </si>
  <si>
    <t>PartyRelationshipRole_DS \ PartyRelationshipRole</t>
  </si>
  <si>
    <t>Locator_DS \ Locator \ EmailAddress</t>
  </si>
  <si>
    <t>Locator_DS \ Locator \ PostalAddress</t>
  </si>
  <si>
    <t>Locator_DS \ Locator \ URL</t>
  </si>
  <si>
    <t>Locator_DS \ Locator \ PostalAddress \ AddressLine</t>
  </si>
  <si>
    <t>Locator_DS \ Locator \ Locator_ID</t>
  </si>
  <si>
    <t>Locator_DS \ Locator \ PostalAddress \ AddressLine \ AddressLine_ID</t>
  </si>
  <si>
    <t>QualificationElement_DS \ QualificationElement \ AwardingOrganisation_ID</t>
  </si>
  <si>
    <t>QualificationElement_DS \ QualificationElement \ QualificationElement_CN \ QualificationElement_ID</t>
  </si>
  <si>
    <t>PartyRelationshipRole_DS \ PartyRelationshipRole \ PartyRelationshipRole_ID</t>
  </si>
  <si>
    <t>ContributingQEOutcome_DS \ ContributingQEOutcome \ Learner_ID</t>
  </si>
  <si>
    <t>ContributingQEOutcome_DS \ ContributingQEOutcome \ QEOutcome_CN</t>
  </si>
  <si>
    <t>Schema Path</t>
  </si>
  <si>
    <t>Schema Attribute</t>
  </si>
  <si>
    <t>Party_DS \ Party</t>
  </si>
  <si>
    <t>PartyRelationship_DS \ PartyRelationship</t>
  </si>
  <si>
    <t>PartyRelationshipContact_DS \ PartyRelationshipContact</t>
  </si>
  <si>
    <t>PartyRelationshipName_DS \ PartyRelationshipName</t>
  </si>
  <si>
    <t>QEBooking_DS \ QEBooking</t>
  </si>
  <si>
    <t>QELearnerBooking_DS \ QELearnerBooking</t>
  </si>
  <si>
    <t>QEObjectiveStatement_DS \ QEObjectiveStatementHierarchy</t>
  </si>
  <si>
    <t>QualificationElement_DS \ QERelationship</t>
  </si>
  <si>
    <t>QualificationElementFramework_DS \ QualElementFramework</t>
  </si>
  <si>
    <t>ContributingQEOutcome_DS \ ContributingQEOutcome \ QEOutcome_CN \ QualificationElementOutcome_ID</t>
  </si>
  <si>
    <t>Party_DS \ Party \ Party_ID</t>
  </si>
  <si>
    <t>PartyName_DS \ PartyName \ Party_ID</t>
  </si>
  <si>
    <t>PartyName_DS \ PartyName \ PartyName_CN \ PartyName_ID</t>
  </si>
  <si>
    <t>PartyName_DS \ PartyName \ PartyName_CN</t>
  </si>
  <si>
    <t>PartyRelationship_DS \ PartyRelationship \ PartyRelationship_ID</t>
  </si>
  <si>
    <t>PartyRelationshipContact_DS \ PartyRelationshipContact \ PartyRelationshipContact_ID</t>
  </si>
  <si>
    <t>PartyRelationshipName_DS \ PartyRelationshipName \ PartyRelationshipName_ID</t>
  </si>
  <si>
    <t>QEAvailability_DS \ QEAvailability \ AwardingOrganisation_ID</t>
  </si>
  <si>
    <t>QEAvailability_DS \ QEAvailability \ QEAvailability_CN \ QEAvailability_ID</t>
  </si>
  <si>
    <t>QEAvailability_DS \ QEAvailability \ QEAvailability_CN</t>
  </si>
  <si>
    <t>QEAvailabilityGradeBoundary_DS \ QEAvailabilityMaximumMark \ AwardingOrganisation_ID</t>
  </si>
  <si>
    <t>QEAvailabilityGradeBoundary_DS \ QEAvailabilityMaximumMark \ QEAvailability \ QEAvailability_ID</t>
  </si>
  <si>
    <t>QEAvailabilityGradeBoundary_DS \ QEAvailabilityMaximumMark \ QEAvailability \ QEAvailabilityMaximumMark_CN \ QEAvailabilityMaximumMark_ID</t>
  </si>
  <si>
    <t>QEAvailabilityGradeBoundary_DS \ QEAvailabilityMaximumMark \ QEAvailability \ QEAvailabilityMaximumMark_CN</t>
  </si>
  <si>
    <t>QEBooking_DS \ QEBooking \ QEBooking_ID</t>
  </si>
  <si>
    <t>QEPerformanceMeasure_DS \ QEPerformanceMeasure \ QualPerformanceTable \ QualPerformanceTable_ID</t>
  </si>
  <si>
    <t>QEPerformanceMeasure_DS \ QEPerformanceMeasure \ QualPerformanceTable \ QualPerformanceTableQE \ QualPerformanceTableQE_ID</t>
  </si>
  <si>
    <t>QEPerformanceMeasure_DS \ QEPerformanceMeasure \ QualPerformanceTable \ QualPerformanceTableQE \ QEGradePerformancePoint \ QEGradePerformancePoint</t>
  </si>
  <si>
    <t>QEPerformanceMeasure_DS \ QEPerformanceMeasure \ QualPerformanceTable \ QualPerformanceTableQE \ QEGradePerformancePoint</t>
  </si>
  <si>
    <t>QEGradeSet_DS \ QEGradeSet \ QualificationElement_ID</t>
  </si>
  <si>
    <t>QEGradeSet_DS \ QEGradeSet \ QEGradeSet_CN \ QEGradeSet_ID</t>
  </si>
  <si>
    <t>QEGradeSet_DS \ QEGradeSet \ QEGradeSet_CN</t>
  </si>
  <si>
    <t>QELearnerBooking_DS \ QELearnerBooking \ QELearnerBooking_ID</t>
  </si>
  <si>
    <t>QELearnerIdentifier_DS \ QELearnerIdentifier \ QualificationElement_ID</t>
  </si>
  <si>
    <t>QELearnerIdentifier_DS \ QELearnerIdentifier \ QELearnerIdentifier_CN \ QELearnerIdentifier_ID</t>
  </si>
  <si>
    <t>QELearnerIdentifier_DS \ QELearnerIdentifier \ QELearnerIdentifier_CN</t>
  </si>
  <si>
    <t>QELearningHours_DS \ QELearningHours \ AwardingOrganisation_ID</t>
  </si>
  <si>
    <t>QELearningHours_DS \ QELearningHours \ QualificationElement \ QualificationElement_ID</t>
  </si>
  <si>
    <t>QELearningHours_DS \ QELearningHours \ QualificationElement \ QELearningHours_CN \ QELearningHours_ID</t>
  </si>
  <si>
    <t>QELearningHours_DS \ QELearningHours \ QualificationElement \ QELearningHours_CN</t>
  </si>
  <si>
    <t>QEObjectiveStatement_DS \ QEObjectiveStatement \ QualificationElement_ID</t>
  </si>
  <si>
    <t>QEObjectiveStatement_DS \ QEObjectiveStatement \ QEObjectiveStatement_CN \ QEObjectiveStatement_ID</t>
  </si>
  <si>
    <t>QEObjectiveStatement_DS \ QEObjectiveStatement \ QEObjectiveStatement_CN</t>
  </si>
  <si>
    <t>QEObjectiveStatement_DS \ QEObjectiveStatementHierarchy \ QEObjectiveStatementHierarchy_ID</t>
  </si>
  <si>
    <t>QEOutcome_DS \ QEOutcome \ PartyRelationship_ID</t>
  </si>
  <si>
    <t>QEOutcome_DS \ QEOutcome \ QEOutcome_CN \ QualificationElementOutcome_ID</t>
  </si>
  <si>
    <t>QEOutcome_DS \ QEOutcome \ QEOutcome_CN</t>
  </si>
  <si>
    <t>QEPreference_DS \ QEPreference \ QualificationElement_ID</t>
  </si>
  <si>
    <t>QEPreference_DS \ QEPreference \ QEPreference_CN \ QEPreference_ID</t>
  </si>
  <si>
    <t>QEPreference_DS \ QEPreference \ QEPreference_CN</t>
  </si>
  <si>
    <t>QualificationCategory_DS \ QualificationCategory \ QualificationCategory_CN \ QualificationCategory_ID</t>
  </si>
  <si>
    <t xml:space="preserve">QualificationCategory_DS \ QualificationCategory \ QualificationCategory_CN \ QEQualificationCategory \ </t>
  </si>
  <si>
    <t>QualificationElement_DS \ QERelationship \ QERelationship_ID</t>
  </si>
  <si>
    <t>QESubjectClassification_DS \ QESubjectClassification \ AwardingOrganisation_ID</t>
  </si>
  <si>
    <t>QESubjectClassification_DS \ QESubjectClassification \ QualificationElement \ QualificationElement_ID</t>
  </si>
  <si>
    <t>QEAvailabilityGradeBoundary_DS \ QEAvailabilityMaximumMark \ QEAvailability \ QEAvailabilityMaximumMark_CN \ QEAMaxMarkGradeBoundary \ QEAMaxMarkGradeBoundary_ID</t>
  </si>
  <si>
    <t>QEAvailabilityGradeBoundary_DS \ QEAvailabilityMaximumMark \ QEAvailability \ QEAvailabilityMaximumMark_CN \ QEAMaxMarkGradeBoundary</t>
  </si>
  <si>
    <t>QualificationElementFramework_DS \ QualElementFramework \ QEFramework_ID</t>
  </si>
  <si>
    <t>QEPerformanceMeasure_DS \ QEPerformanceMeasure \ QualPerformanceTable</t>
  </si>
  <si>
    <t>QEPerformanceMeasure_DS \ QEPerformanceMeasure \ QualPerformanceTable \ QualPerformanceTableQE</t>
  </si>
  <si>
    <t>QualificationElement_DS \ QualificationElement \ QualificationElement_CN</t>
  </si>
  <si>
    <t>QualificationElementAgeRange_DS \ QualificationElementAgeRange \ AwardingOrganisation_ID</t>
  </si>
  <si>
    <t>Party_DS \ Party \ Person</t>
  </si>
  <si>
    <t>PartyName_DS \ PartyName \ PartyName_CN \ PartyNameComponent \ PartyNameComponent_ID</t>
  </si>
  <si>
    <t>PartyName_DS \ PartyName \ PartyName_CN \ PartyNameComponent</t>
  </si>
  <si>
    <t>PartyRelationshipRole_DS \ PartyRelationshipRole \ Learner</t>
  </si>
  <si>
    <t>QualificationElement_DS \ QualificationElement \ QualificationElement_CN \ Assessable</t>
  </si>
  <si>
    <t>QualificationElement_DS \ QualificationElement \ QualificationElement_CN \ Award</t>
  </si>
  <si>
    <t>QualificationElement_DS \ QualificationElement \ QualificationElement_CN \ Scheme</t>
  </si>
  <si>
    <t>QualificationElement_DS \ QualificationElement \ QualificationElement_CN \ LearningUnit</t>
  </si>
  <si>
    <t>QualificationElement_DS \ QualificationElement \ QualificationElement_CN \ Pathway</t>
  </si>
  <si>
    <t>QualificationElementAgeRange_DS \ QualificationElementAgeRange \ QualificationElement \ QualificationElement_ID</t>
  </si>
  <si>
    <t>QualificationElementAgeRange_DS \ QualificationElementAgeRange \ QualificationElement \ QualificationElementAgeRange_CN \ AgeRange_ID</t>
  </si>
  <si>
    <t>QualificationElementAgeRange_DS \ QualificationElementAgeRange \ QualificationElement \ QualificationElementAgeRange_CN</t>
  </si>
  <si>
    <t>QEAvailability_DS \ QEAvailability \ QEAvailability_CN \ QEAvailabilityKeyEvent \ QEAvailabilityKeyEvent_ID</t>
  </si>
  <si>
    <t>QEAvailability_DS \ QEAvailability \ QEAvailability_CN \ QEAvailabilityKeyEvent</t>
  </si>
  <si>
    <t>QEAvailability_DS \ QEAvailability \ QEAvailability_CN \ QEAvailabilityKeyEvent \  QEAvailabilityKeyEventFee \ QEAvailabilityKeyEventFee_ID</t>
  </si>
  <si>
    <t>QEAvailability_DS \ QEAvailability \ QEAvailability_CN \ QEAvailabilityKeyEvent \  QEAvailabilityKeyEventFee</t>
  </si>
  <si>
    <t>QESubjectClassification_DS \ QESubjectClassification \ QualificationElement \ QESubjectClassification_CN \ SubjectClassification_ID</t>
  </si>
  <si>
    <t>QESubjectClassification_DS \ QESubjectClassification \ QualificationElement \ QESubjectClassification_CN</t>
  </si>
  <si>
    <t>A2CRefData \ Controlled_Lists \ AddressLineType</t>
  </si>
  <si>
    <t>A2CRefData \ Controlled_Lists \ AgeRangeType</t>
  </si>
  <si>
    <t>A2CRefData \ Controlled_Lists \ AOPreferenceQualifier</t>
  </si>
  <si>
    <t>A2CRefData \ Controlled_Lists \ AssessmentMediumType</t>
  </si>
  <si>
    <t>A2CRefData \ Controlled_Lists \ AssessmentMethodType</t>
  </si>
  <si>
    <t>A2CRefData \ Controlled_Lists \ AwardLevelType</t>
  </si>
  <si>
    <t>A2CRefData \ Controlled_Lists \ AwardType</t>
  </si>
  <si>
    <t>A2CRefData \ Controlled_Lists \ CentreAuthDeclStatusType</t>
  </si>
  <si>
    <t>A2CRefData \ Controlled_Lists \ CourseLengthType</t>
  </si>
  <si>
    <t>A2CRefData \ Controlled_Lists \ CurrencyType</t>
  </si>
  <si>
    <t>A2CRefData \ Controlled_Lists \ DigitalImageFileType</t>
  </si>
  <si>
    <t>A2CRefData \ Controlled_Lists \ GenderType</t>
  </si>
  <si>
    <t>A2CRefData \ Controlled_Lists \ LanguageType</t>
  </si>
  <si>
    <t>A2CRefData \ Controlled_Lists \ LearningUnitLevelType</t>
  </si>
  <si>
    <t>A2CRefData \ Controlled_Lists \ LegalSexType</t>
  </si>
  <si>
    <t>A2CRefData \ Controlled_Lists \ LocatorIdentifierType</t>
  </si>
  <si>
    <t>A2CRefData \ Controlled_Lists \ LocatorType</t>
  </si>
  <si>
    <t>A2CRefData \ Controlled_Lists \ PartyContactUseType</t>
  </si>
  <si>
    <t>A2CRefData \ Controlled_Lists \ PartyNameDescription</t>
  </si>
  <si>
    <t>A2CRefData \ Controlled_Lists \ PartyNameUseType</t>
  </si>
  <si>
    <t>A2CRefData \ Controlled_Lists \ PartyRoleType</t>
  </si>
  <si>
    <t>A2CRefData \ Controlled_Lists \ PartyRRReferenceType</t>
  </si>
  <si>
    <t>A2CRefData \ Controlled_Lists \ PartyType</t>
  </si>
  <si>
    <t>A2CRefData \ Controlled_Lists \ PostalAddressType</t>
  </si>
  <si>
    <t>A2CRefData \ Controlled_Lists \ PrivateLearnerType</t>
  </si>
  <si>
    <t>A2CRefData \ Controlled_Lists \ QEBookingType</t>
  </si>
  <si>
    <t>A2CRefData \ Controlled_Lists \ QEDeliveryModelType</t>
  </si>
  <si>
    <t>A2CRefData \ Controlled_Lists \ QEEvidenceRequirementType</t>
  </si>
  <si>
    <t>A2CRefData \ Controlled_Lists \ QEFeeCategoryType</t>
  </si>
  <si>
    <t>A2CRefData \ Controlled_Lists \ QEGeogZone</t>
  </si>
  <si>
    <t>A2CRefData \ Controlled_Lists \ QELearningHoursType</t>
  </si>
  <si>
    <t>A2CRefData \ Controlled_Lists \ QEOutcomeCategoryType</t>
  </si>
  <si>
    <t>A2CRefData \ Controlled_Lists \ QEModerationType</t>
  </si>
  <si>
    <t>A2CRefData \ Controlled_Lists \ QEOutcomeQualifierType</t>
  </si>
  <si>
    <t>A2CRefData \ Controlled_Lists \ QEOutcomeStatusType</t>
  </si>
  <si>
    <t>A2CRefData \ Controlled_Lists \ QEPreferenceQualifier</t>
  </si>
  <si>
    <t>A2CRefData \ Controlled_Lists \ QEOutcomeAmndmntReasonType</t>
  </si>
  <si>
    <t>A2CRefData \ Controlled_Lists \ QEOutcomeValueType</t>
  </si>
  <si>
    <t>A2CRefData \ Controlled_Lists \ QEPerformanceTableType</t>
  </si>
  <si>
    <t>A2CRefData \ Controlled_Lists \ QERelationshipRuleType</t>
  </si>
  <si>
    <t>A2CRefData \ Controlled_Lists \ QERelationshipType</t>
  </si>
  <si>
    <t>A2CRefData \ Controlled_Lists \ QualCategoryName</t>
  </si>
  <si>
    <t>A2CRefData \ Controlled_Lists \ QualificationElementType</t>
  </si>
  <si>
    <t>A2CRefData \ Controlled_Lists \ QualFrmwrkLevelTierType</t>
  </si>
  <si>
    <t>A2CRefData \ Controlled_Lists \ QualificationFrameworkType</t>
  </si>
  <si>
    <t>A2CRefData \ Controlled_Lists \ StudyGuideAvailableType</t>
  </si>
  <si>
    <t>A2CRefData \ Controlled_Lists \ StudyGuideReferenceType</t>
  </si>
  <si>
    <t>A2CRefData \ Controlled_Lists \ SubjectClasLevelType</t>
  </si>
  <si>
    <t>A2CRefData \ Controlled_Lists \ TierLevelType</t>
  </si>
  <si>
    <t>A2CRefData \ Controlled_Lists \ TRBMode</t>
  </si>
  <si>
    <t>A harmonised list of values that identifies the particular AO PREFERENCE.</t>
  </si>
  <si>
    <t>A harmonised list of values that identifies the particular KEY EVENT</t>
  </si>
  <si>
    <t>A2CRefData \ Harmonised_Lists \ KeyEventName</t>
  </si>
  <si>
    <t>QE Availability Label</t>
  </si>
  <si>
    <t>A harmonised list of values for QE AVAILABILITY LABELs.</t>
  </si>
  <si>
    <t>A2CRefData \ Harmonised_Lists \ QEAvailabilityLabel</t>
  </si>
  <si>
    <t>A2CRefData \ Grades \ GradeSet</t>
  </si>
  <si>
    <t>A2CRefData \ Grades \ Grade</t>
  </si>
  <si>
    <t>A2CRefData \ Grades \ GradeSetGrade</t>
  </si>
  <si>
    <t>A2CRefData \ Other \ AOPreference</t>
  </si>
  <si>
    <t>VARCHAR(6)</t>
  </si>
  <si>
    <t>Country_Code</t>
  </si>
  <si>
    <t>Country Code</t>
  </si>
  <si>
    <t>This is a reference only attribute and does not appear in the XSD. The Country Type List is used for National_Identity_Country_Code.</t>
  </si>
  <si>
    <t>Country_Name</t>
  </si>
  <si>
    <t>Country Name</t>
  </si>
  <si>
    <t>Country names corresponding to the COUNTRY CODEs in the COUNTRY_TYPE controlled list.</t>
  </si>
  <si>
    <t>A2CRefData \ Other \ QualificationCategory</t>
  </si>
  <si>
    <t>A2CRefData \ Other \ QualificationFramework</t>
  </si>
  <si>
    <t>A2CRefData \ Other \ QEClassification</t>
  </si>
  <si>
    <t>A2CRefData \ Other \ QEFeeCategory</t>
  </si>
  <si>
    <t>A2CRefData \ ControlledLists \ QELearnerIdentifierQualifier</t>
  </si>
  <si>
    <t>Schema</t>
  </si>
  <si>
    <t>A2C</t>
  </si>
  <si>
    <t>Grades</t>
  </si>
  <si>
    <t>Controlled Lists</t>
  </si>
  <si>
    <t>Harmonised Lists</t>
  </si>
  <si>
    <t>Other</t>
  </si>
  <si>
    <t>Data Block (for VLOOKUP) HIDE</t>
  </si>
  <si>
    <t>Check Entity HIDE</t>
  </si>
  <si>
    <t>Order</t>
  </si>
  <si>
    <t>The GRADE_NAME.</t>
  </si>
  <si>
    <t>The GRADE_NAME to which the PERFORMANCE_POINTS applies.</t>
  </si>
  <si>
    <t>The GRADE_NAME to which the GRADE_BOUNDARY_LOWER_LIMIT applies.</t>
  </si>
  <si>
    <t>Whilst the data model supports up to 6 characters, A2C Grades used for JCQ EDI are constrained to 2 characters.
Note that grades can be upper or lower case (eg 'A' and 'a') and these must be treated as distinct;  the lower case names are usually used for individual units.
A harmonised list of Grades and Grade Names, based on JCQ EDI Grades and Grade Names with additional values introduced for non-EDI products, is in Appendix 2.</t>
  </si>
  <si>
    <t>Identifies the type of role that a PARTY is fulfilling. In this case the PARTY ROLE TYPE responsible for deciding the time of the assessment delivery.</t>
  </si>
  <si>
    <t>Where the QE has a specific timetable slot ie there is no flexibility on timing other than that allowed for timetable clashes, this attribute will be populated with "Awarding Organisation". If the Centre can decide when to conduct the assessment this attribute will be populated with "Centre"; where the Key Event “Awarding Organisation Scheduled Assessment” is also populated this defines the window during which the centre scheduled assessment can take place.
The value “Centre” will therefore be used in cases where:
a) a longer (multiple day) assessment window applies and the centre may schedule at any time within the window. This applies for assessments like Speaking Tests, where it is not possible for all assessments to be conducted concurrently.
b) the assessment window is a standard AM or PM session but there are multiple assessments to be taken by the same group of candidates scheduled in the same session. In this case centres may choose the order of assessments and allow a short, supervised break between papers as defined in the "JCQ Instructions for conducting examinations".
Note however, that this is not a Required attribute, so some awarding organisations will not be populating it.</t>
  </si>
  <si>
    <t xml:space="preserve">The Fee_Amount attribute should be populated wherever the QE Availability Key Event Fee entity is used. Exceptions are where:
a) Fee information is not being provided by an Awarding Organisation
b) partial product catalogue information has been published in advance of availability of final fees.
A fee amount of zero is allowed and indicates that the service is available free of charge, for example non-chargeable reviews/appeals or where a QE is not chargeable (eg QE Awards in GQ Modular Specifications) . </t>
  </si>
  <si>
    <t>QE Geog Zone Type</t>
  </si>
  <si>
    <t>QE_Geog_Zone_Type</t>
  </si>
  <si>
    <t>AO Preference Qualifier Type</t>
  </si>
  <si>
    <t>AO_Preference_Qualifier_Type</t>
  </si>
  <si>
    <t>QE Learner Identifier Qualifier Type</t>
  </si>
  <si>
    <t>QE_Learner_Identifier_Qualifier_Type</t>
  </si>
  <si>
    <t>QE Preference Qualifier Type</t>
  </si>
  <si>
    <t>Qualification Element Preference Qualifier Type</t>
  </si>
  <si>
    <t>Qualification Element Learner Identifier Qualifier Type</t>
  </si>
  <si>
    <t>Qualification Element Geographical Zone Type</t>
  </si>
  <si>
    <t>Awarding Organisation Preference Qualifier Type</t>
  </si>
  <si>
    <t>QE_Preference_Qualifier_Type</t>
  </si>
  <si>
    <t>TRB Mode Type</t>
  </si>
  <si>
    <t>Test Resource Booking Test Mode Type</t>
  </si>
  <si>
    <t>TRB_Mode_Type</t>
  </si>
  <si>
    <t>Free text to describe available pathways. This is designed as a simple summary for centre staff and should match the Ofqual register field "optional routes to complete qualification (pathways)". The definitive rules are encoded as Pathway elements.</t>
  </si>
  <si>
    <t>The guidance provided to AOs in the Portal is: "This is an optional field and if the qualification is unitised you can provide information to indicate the different pathways to achieve the qualification. This allows you to describe which combination of units are included in any particular pathway, and how a learner can achieve the qualification (e.g. In Pathway 1 - all mandatory units and 3 optional units; or in Pathway 2 - 3 units from group A and 5 units from group B with a total credit value equal to or exceeding 25 etc.)".
This text is to give a brief overview to centre staff. The detail of the pathways is encoded in the QE structure.
It may also be used to list any conditions for entry such as previous qualifications.</t>
  </si>
  <si>
    <t>Party_Name_Type</t>
  </si>
  <si>
    <t>Party Name Type</t>
  </si>
  <si>
    <t>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t>
  </si>
  <si>
    <t>Qual Category Type</t>
  </si>
  <si>
    <t>Qualification Category Type</t>
  </si>
  <si>
    <t>Qual_Category_Type</t>
  </si>
  <si>
    <t>Country</t>
  </si>
  <si>
    <t>A controlled list of values that identifies the various Learning Stages used by a QUAL PERFORMANCE TABLEs. Values include "Key Stage 4", "Post 16".</t>
  </si>
  <si>
    <t>A controlled list of values that identifies the name of the QUALIFICATION CATEGORY list.</t>
  </si>
  <si>
    <t>R/0006</t>
  </si>
  <si>
    <t>R/0007</t>
  </si>
  <si>
    <t>R/0420</t>
  </si>
  <si>
    <t>is the line type of</t>
  </si>
  <si>
    <t>is the Qualification Category Type in</t>
  </si>
  <si>
    <t>R/0773</t>
  </si>
  <si>
    <t>is key event in</t>
  </si>
  <si>
    <t>R/0774</t>
  </si>
  <si>
    <t>R/1212</t>
  </si>
  <si>
    <t>R/1246</t>
  </si>
  <si>
    <t>Used to sort the attributes in a natural order</t>
  </si>
  <si>
    <t>Required attributes must be populated for every transaction type which uses that Entity.</t>
  </si>
  <si>
    <t>Data Model Attribute Defintion</t>
  </si>
  <si>
    <t>Populated where the schema uses the parent attribute name</t>
  </si>
  <si>
    <t>R</t>
  </si>
  <si>
    <t>S</t>
  </si>
  <si>
    <t>T</t>
  </si>
  <si>
    <t>The path in the schema</t>
  </si>
  <si>
    <t>U</t>
  </si>
  <si>
    <t>The name of the attribute in the schema (either the attribute name or alias)</t>
  </si>
  <si>
    <t>QEQualificationCategory_DS \ QEQualificationCategory \ QEQualificationCategory_CN \ QualificationCategory_ID</t>
  </si>
  <si>
    <t>Name of parent attribute where applicable</t>
  </si>
  <si>
    <t xml:space="preserve">This Appendix provides a single source for the detail relating to the logical data model, while Section 10 explains the data architecture and section 11 explains the schema design. Appendix 4 provides the data model diagrams. The schema (xsd) is independent of the specification and is published separately. 
See below for detail on contents of this workbook.  
Throughout this workbook, cells with yellow/orange fill indicate that contents have been changed since the previous spec. Where the key value (eg attribute name on the Attributes tab) is orange the entire row is a change. Changes to calculated fields (eg attribute data on the "Entity &amp; Attribute Detail" tab) are not tracked.
</t>
  </si>
  <si>
    <t>A controlled list of values that identifies the sex of a person as recognised in law (i.e. on birth certificate or in a gender recognition certificate). Values are "Male", "Female" and "Not Applicable", "Not Known".</t>
  </si>
  <si>
    <t>AOs should use the same fee period titles as used in their published Fees Lists.
There is currently no harmonised list for Fee Period Title due to variance in terminology across awarding organisations. Awarding organisations will seek to rectify this over time and for initial implementation, have committed to using a consistent Fee Period Title of ‘On Time Entry’, for what might be described as the standard on-time entry fee. For General Qualifications this is the fee payable if entries are successfully processed by the JCQCIC published entry closing date. The awarding organisations’ decision to align on the use of ‘On Time Entry’ covers A2C data only and centres should be aware that awarding organisation documentation and websites may use alternative descriptions for this fee period.</t>
  </si>
  <si>
    <t>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t>
  </si>
  <si>
    <t>Learner Identifiers are explicitly specified at Scheme level; all lower level QEs in the hierarchy inherit the same identifiers.</t>
  </si>
  <si>
    <t>A reference specific to the relationship between these two Parties and applies to the second PARTY in the relationship. This value is defined by the specific Party_RR_Reference_Type.</t>
  </si>
  <si>
    <t xml:space="preserve">The value of the identifier specified by Party_RR_Reference_Type.
For further guidance see the Business Rules against Party_RR_Reference_Type in the Party Relationship Role data block.
The Learner_Party_Id is provided by setting the Relationship_Reference attribute to the MIS assigned learner identifier, along with a Party_RR_Reference_Type of 'MIS Assigned Learner Identifier'.
If an incorrect identifier (other than the Learner_Party_Id, such as Driving Licence Number, National Identity Number, National Insurance Number, Passport Number, ULN) has been provided to an AO for a learner, it will be possible to use the Amend Learner Details transaction type to ‘blank out’ the incorrect Relationship_Reference value. Please see Section 11: Solutions Architecture, Heading 12.1 Rule R9 for further guidance on nullifying previously submitted values. This is allowed for the values listed above because it may not be possible to provide the corrected value at the time the error is identified, due to delays in receiving these from external parties such as LRS and HMRC.
</t>
  </si>
  <si>
    <t>A controlled list of values that identifies a type of Reference Number that is recognised throughout the enterprise. Values include ‘ULN’, ‘UKPRN’, ‘UCI’, ‘UPN’, ‘National Insurance Number’.</t>
  </si>
  <si>
    <t>Date of birth is considered key personal details although it is not mandatory unless the Date_Of_Birth_Reqd_Flag is set to Yes in the product catalogue.
If a change to this value is required after it has been submitted to the Awarding Organisation, the Amend Learner Details transaction should be used to submit the corrected date of birth to the Awarding Organisation.</t>
  </si>
  <si>
    <t xml:space="preserve">Legal_Sex_Type is considered key personal details although it is not mandatory unless the Legal_Sex_Required_Flag is set to Yes in the product catalogue.
If a change to this value is required after it has been submitted to the Awarding Organisation, the Amend Learner Details transaction should be used to submit the corrected legal sex to the Awarding Organisation.
</t>
  </si>
  <si>
    <t xml:space="preserve">Learner email addresses are required by a limited number of Awarding Organisations and must not be provided where they are not required. 
Awarding Organisations that require this attribute will set the following QE Preference against any Qualification Elements for which an email address is required. This preference will be used where provision of email address is mandatory:
"Learner email address" with qualifier "Required".
Where provision of an email address is optional; ie the Awarding Organisation will store it and may use it if provided, but do not consider it mandatory, the following QE preference will be set against the appropriate Qualification Elements:
"Learner email address may be supplied".
Where a learner order is being placed for a Qualification Element which requires an email address and this has not been provided previously, the Amend Learner Details transaction should be used to provide this additional information to the Awarding Organisation. 
</t>
  </si>
  <si>
    <t>A digital image of the 2nd PARTY.</t>
  </si>
  <si>
    <t>URL Locator Identifier</t>
  </si>
  <si>
    <t>Information and Guidance</t>
  </si>
  <si>
    <t>A2CRefData \ Controlled_Lists \ PartyNameComponentType</t>
  </si>
  <si>
    <t>Preference Types</t>
  </si>
  <si>
    <t>Dependent CL</t>
  </si>
  <si>
    <t>A2CRefData \ Dependent_CL \ QEOutcomeType</t>
  </si>
  <si>
    <t>A2CRefData \ Preference_Types \ QEPreferenceType</t>
  </si>
  <si>
    <t>A2CRefData \ Preference_Types \ AOPreferenceType</t>
  </si>
  <si>
    <t>A2CRefData \ Subject_Classification \ SubjectClassification</t>
  </si>
  <si>
    <t>A2CRefData \ Other \ Country</t>
  </si>
  <si>
    <t>Check vs Schema (HIDE)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</si>
</sst>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9"/>
      <color rgb="FFFFFFFF"/>
      <name val="Tahoma"/>
      <family val="2"/>
    </font>
    <font>
      <sz val="9"/>
      <name val="Tahoma"/>
      <family val="2"/>
    </font>
    <font>
      <sz val="9"/>
      <color rgb="FF000000"/>
      <name val="Tahoma"/>
      <family val="2"/>
    </font>
    <font>
      <b/>
      <sz val="14"/>
      <color rgb="FFFFFFFF"/>
      <name val="Tahoma"/>
      <family val="2"/>
    </font>
    <font>
      <sz val="9"/>
      <color theme="1"/>
      <name val="Tahoma"/>
      <family val="2"/>
    </font>
    <font>
      <u/>
      <sz val="11"/>
      <color theme="10"/>
      <name val="Calibri"/>
      <family val="2"/>
      <scheme val="minor"/>
    </font>
    <font>
      <u/>
      <sz val="9"/>
      <color theme="10"/>
      <name val="Tahoma"/>
      <family val="2"/>
    </font>
    <font>
      <b/>
      <sz val="10"/>
      <color theme="1"/>
      <name val="Tahoma"/>
      <family val="2"/>
    </font>
    <font>
      <sz val="11"/>
      <color theme="1"/>
      <name val="Calibri"/>
      <family val="2"/>
      <scheme val="minor"/>
    </font>
    <font>
      <sz val="12"/>
      <color theme="1"/>
      <name val="Arial"/>
      <family val="2"/>
    </font>
    <font>
      <sz val="10"/>
      <name val="Arial"/>
      <family val="2"/>
    </font>
    <font>
      <b/>
      <sz val="9"/>
      <name val="Tahoma"/>
      <family val="2"/>
    </font>
    <font>
      <vertAlign val="superscript"/>
      <sz val="8"/>
      <color rgb="FF000000"/>
      <name val="Tahoma"/>
      <family val="2"/>
    </font>
    <font>
      <vertAlign val="superscript"/>
      <sz val="9"/>
      <color rgb="FF000000"/>
      <name val="Tahoma"/>
      <family val="2"/>
    </font>
    <font>
      <vertAlign val="superscript"/>
      <sz val="9"/>
      <name val="Tahoma"/>
      <family val="2"/>
    </font>
    <font>
      <b/>
      <sz val="9"/>
      <color rgb="FFFFFFFF"/>
      <name val="Tahoma"/>
      <family val="2"/>
    </font>
    <font>
      <sz val="9"/>
      <color theme="1"/>
      <name val="Tahoma"/>
      <family val="2"/>
    </font>
    <font>
      <sz val="11"/>
      <name val="Calibri"/>
      <family val="2"/>
      <scheme val="minor"/>
    </font>
    <font>
      <sz val="10"/>
      <name val="Tahoma"/>
      <family val="2"/>
    </font>
    <font>
      <sz val="10"/>
      <color theme="1"/>
      <name val="Tahoma"/>
      <family val="2"/>
    </font>
    <font>
      <b/>
      <sz val="10"/>
      <color theme="1"/>
      <name val="Calibri"/>
      <family val="2"/>
      <scheme val="minor"/>
    </font>
    <font>
      <sz val="9"/>
      <color theme="1"/>
      <name val="Calibri"/>
      <family val="2"/>
      <scheme val="minor"/>
    </font>
    <font>
      <sz val="9"/>
      <name val="Calibri"/>
      <family val="2"/>
      <scheme val="minor"/>
    </font>
    <font>
      <sz val="16"/>
      <color theme="1"/>
      <name val="Calibri"/>
      <family val="2"/>
      <scheme val="minor"/>
    </font>
    <font>
      <b/>
      <sz val="9"/>
      <color theme="0"/>
      <name val="Tahoma"/>
      <family val="2"/>
    </font>
    <font>
      <b/>
      <sz val="11"/>
      <color theme="1"/>
      <name val="Calibri"/>
      <family val="2"/>
      <scheme val="minor"/>
    </font>
    <font>
      <b/>
      <sz val="9"/>
      <color theme="1"/>
      <name val="Tahoma"/>
      <family val="2"/>
    </font>
  </fonts>
  <fills count="8">
    <fill>
      <patternFill patternType="none"/>
    </fill>
    <fill>
      <patternFill patternType="gray125"/>
    </fill>
    <fill>
      <patternFill patternType="solid">
        <fgColor theme="7" tint="0.39997558519241921"/>
        <bgColor indexed="64"/>
      </patternFill>
    </fill>
    <fill>
      <patternFill patternType="solid">
        <fgColor rgb="FF4F81BD"/>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86A7D0"/>
        <bgColor indexed="64"/>
      </patternFill>
    </fill>
    <fill>
      <patternFill patternType="solid">
        <fgColor rgb="FF4D7FBB"/>
        <bgColor indexed="64"/>
      </patternFill>
    </fill>
  </fills>
  <borders count="14">
    <border>
      <left/>
      <right/>
      <top/>
      <bottom/>
      <diagonal/>
    </border>
    <border>
      <left style="medium">
        <color rgb="FFFFFFFF"/>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top style="thin">
        <color theme="0"/>
      </top>
      <bottom style="thin">
        <color theme="0"/>
      </bottom>
      <diagonal/>
    </border>
  </borders>
  <cellStyleXfs count="8">
    <xf numFmtId="0" fontId="0" fillId="0" borderId="0"/>
    <xf numFmtId="0" fontId="6" fillId="0" borderId="0" applyNumberFormat="0" applyFill="0" applyBorder="0" applyAlignment="0" applyProtection="0"/>
    <xf numFmtId="0" fontId="9" fillId="0" borderId="0"/>
    <xf numFmtId="0" fontId="10" fillId="0" borderId="0"/>
    <xf numFmtId="0" fontId="11" fillId="0" borderId="0"/>
    <xf numFmtId="0" fontId="11" fillId="0" borderId="0"/>
    <xf numFmtId="0" fontId="11" fillId="0" borderId="0"/>
    <xf numFmtId="0" fontId="9" fillId="0" borderId="0"/>
  </cellStyleXfs>
  <cellXfs count="99">
    <xf numFmtId="0" fontId="0" fillId="0" borderId="0" xfId="0"/>
    <xf numFmtId="0" fontId="0" fillId="0" borderId="0" xfId="0" applyAlignment="1">
      <alignment vertical="top"/>
    </xf>
    <xf numFmtId="0" fontId="5"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vertical="center" wrapText="1"/>
    </xf>
    <xf numFmtId="0" fontId="0" fillId="0" borderId="0" xfId="0" applyAlignment="1">
      <alignment vertical="center"/>
    </xf>
    <xf numFmtId="0" fontId="8" fillId="0" borderId="2" xfId="0" applyFont="1" applyFill="1" applyBorder="1" applyAlignment="1">
      <alignment horizontal="left" vertical="center" wrapText="1"/>
    </xf>
    <xf numFmtId="0" fontId="0" fillId="0" borderId="0" xfId="0"/>
    <xf numFmtId="0" fontId="1" fillId="3" borderId="4" xfId="0" applyFont="1" applyFill="1" applyBorder="1" applyAlignment="1">
      <alignment vertical="top" wrapText="1"/>
    </xf>
    <xf numFmtId="0" fontId="5" fillId="0" borderId="0" xfId="0" applyFont="1" applyAlignment="1">
      <alignment horizontal="left" vertical="top" wrapText="1"/>
    </xf>
    <xf numFmtId="0" fontId="1" fillId="2" borderId="4" xfId="0" applyFont="1" applyFill="1" applyBorder="1" applyAlignment="1">
      <alignment horizontal="left" vertical="top" wrapText="1"/>
    </xf>
    <xf numFmtId="0" fontId="5" fillId="0" borderId="0" xfId="0" applyFont="1" applyAlignment="1">
      <alignment vertical="top"/>
    </xf>
    <xf numFmtId="0" fontId="5" fillId="0" borderId="0" xfId="0" applyFont="1" applyFill="1" applyAlignment="1">
      <alignment vertical="top"/>
    </xf>
    <xf numFmtId="0" fontId="5" fillId="0" borderId="0" xfId="0" applyFont="1" applyAlignment="1">
      <alignment horizontal="left" vertical="top" wrapText="1"/>
    </xf>
    <xf numFmtId="0" fontId="7" fillId="0" borderId="0" xfId="1"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0" borderId="2" xfId="1" applyFill="1" applyBorder="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5" fillId="0" borderId="2" xfId="0" applyFont="1" applyBorder="1" applyAlignment="1">
      <alignment horizontal="left" vertical="top" wrapText="1"/>
    </xf>
    <xf numFmtId="0" fontId="0" fillId="0" borderId="0" xfId="0" applyBorder="1"/>
    <xf numFmtId="0" fontId="2" fillId="0" borderId="2" xfId="0" applyFont="1" applyFill="1" applyBorder="1" applyAlignment="1">
      <alignment vertical="top" wrapText="1"/>
    </xf>
    <xf numFmtId="0" fontId="5" fillId="0" borderId="2" xfId="0" applyFont="1" applyBorder="1" applyAlignment="1">
      <alignment wrapText="1"/>
    </xf>
    <xf numFmtId="0" fontId="5" fillId="0" borderId="0" xfId="0" applyFont="1" applyFill="1" applyBorder="1" applyAlignment="1">
      <alignment vertical="top"/>
    </xf>
    <xf numFmtId="0" fontId="5" fillId="0" borderId="0" xfId="0" applyFont="1" applyFill="1"/>
    <xf numFmtId="0" fontId="2" fillId="0" borderId="0" xfId="0" applyFont="1" applyFill="1" applyAlignment="1">
      <alignment vertical="top"/>
    </xf>
    <xf numFmtId="0" fontId="5" fillId="0" borderId="0" xfId="0" applyFont="1" applyFill="1" applyBorder="1"/>
    <xf numFmtId="0" fontId="5" fillId="5" borderId="4" xfId="0" applyFont="1" applyFill="1" applyBorder="1"/>
    <xf numFmtId="0" fontId="5" fillId="0" borderId="0" xfId="0" applyFont="1"/>
    <xf numFmtId="0" fontId="1" fillId="2" borderId="4" xfId="0" applyFont="1" applyFill="1" applyBorder="1" applyAlignment="1">
      <alignment horizontal="right" vertical="top" wrapText="1"/>
    </xf>
    <xf numFmtId="0" fontId="22" fillId="0" borderId="2" xfId="0" applyFont="1" applyFill="1" applyBorder="1" applyAlignment="1">
      <alignment horizontal="left" vertical="top" wrapText="1"/>
    </xf>
    <xf numFmtId="0" fontId="23" fillId="0" borderId="2" xfId="0" applyFont="1" applyFill="1" applyBorder="1" applyAlignment="1">
      <alignment vertical="top" wrapText="1"/>
    </xf>
    <xf numFmtId="0" fontId="22" fillId="0" borderId="2" xfId="0" applyFont="1" applyBorder="1"/>
    <xf numFmtId="0" fontId="22" fillId="0" borderId="2" xfId="0" applyFont="1" applyBorder="1" applyAlignment="1">
      <alignment horizontal="left" vertical="top" wrapText="1"/>
    </xf>
    <xf numFmtId="0" fontId="22" fillId="0" borderId="2" xfId="0" applyFont="1" applyBorder="1" applyAlignment="1">
      <alignment wrapText="1"/>
    </xf>
    <xf numFmtId="0" fontId="22" fillId="0" borderId="2" xfId="0" applyFont="1" applyBorder="1" applyAlignment="1">
      <alignment vertical="top" wrapText="1"/>
    </xf>
    <xf numFmtId="0" fontId="23" fillId="0" borderId="8" xfId="0" applyFont="1" applyFill="1" applyBorder="1" applyAlignment="1">
      <alignment vertical="top" wrapText="1"/>
    </xf>
    <xf numFmtId="0" fontId="22" fillId="0" borderId="0" xfId="0" applyFont="1" applyFill="1" applyBorder="1" applyAlignment="1">
      <alignment horizontal="left" vertical="top" wrapText="1"/>
    </xf>
    <xf numFmtId="0" fontId="23" fillId="0" borderId="0" xfId="0" applyFont="1" applyFill="1" applyBorder="1" applyAlignment="1">
      <alignment vertical="top" wrapText="1"/>
    </xf>
    <xf numFmtId="0" fontId="22" fillId="0" borderId="0" xfId="0" applyFont="1" applyBorder="1" applyAlignment="1">
      <alignment wrapText="1"/>
    </xf>
    <xf numFmtId="0" fontId="24" fillId="0" borderId="0" xfId="0" applyFont="1" applyBorder="1"/>
    <xf numFmtId="0" fontId="16" fillId="3" borderId="2" xfId="0" applyFont="1" applyFill="1" applyBorder="1" applyAlignment="1">
      <alignment vertical="top" wrapText="1"/>
    </xf>
    <xf numFmtId="0" fontId="16" fillId="3" borderId="2" xfId="0" applyFont="1" applyFill="1" applyBorder="1" applyAlignment="1">
      <alignment horizontal="right" vertical="top" wrapText="1"/>
    </xf>
    <xf numFmtId="0" fontId="19" fillId="6" borderId="2" xfId="0" applyFont="1" applyFill="1" applyBorder="1" applyAlignment="1">
      <alignment horizontal="left" vertical="top"/>
    </xf>
    <xf numFmtId="0" fontId="19" fillId="6" borderId="2" xfId="0" applyFont="1" applyFill="1" applyBorder="1" applyAlignment="1">
      <alignment horizontal="right" vertical="top"/>
    </xf>
    <xf numFmtId="0" fontId="20" fillId="6" borderId="2" xfId="0" applyFont="1" applyFill="1" applyBorder="1" applyAlignment="1">
      <alignment vertical="top"/>
    </xf>
    <xf numFmtId="0" fontId="20" fillId="6" borderId="2" xfId="0" applyFont="1" applyFill="1" applyBorder="1"/>
    <xf numFmtId="0" fontId="20" fillId="6" borderId="2" xfId="0" applyFont="1" applyFill="1" applyBorder="1" applyAlignment="1">
      <alignment horizontal="right" vertical="top"/>
    </xf>
    <xf numFmtId="0" fontId="19" fillId="6" borderId="2" xfId="0" applyFont="1" applyFill="1" applyBorder="1" applyAlignment="1">
      <alignment vertical="top"/>
    </xf>
    <xf numFmtId="0" fontId="19" fillId="6" borderId="2" xfId="0" applyFont="1" applyFill="1" applyBorder="1" applyAlignment="1">
      <alignment horizontal="left" vertical="top" wrapText="1"/>
    </xf>
    <xf numFmtId="0" fontId="17" fillId="0" borderId="0" xfId="0" applyFont="1" applyBorder="1" applyAlignment="1">
      <alignment vertical="top"/>
    </xf>
    <xf numFmtId="0" fontId="17" fillId="0" borderId="0" xfId="0" applyFont="1" applyBorder="1" applyAlignment="1">
      <alignment horizontal="right" vertical="top"/>
    </xf>
    <xf numFmtId="0" fontId="2" fillId="6" borderId="4" xfId="0" applyFont="1" applyFill="1" applyBorder="1" applyAlignment="1">
      <alignment vertical="top" wrapText="1"/>
    </xf>
    <xf numFmtId="0" fontId="3" fillId="6" borderId="4" xfId="0" applyFont="1" applyFill="1" applyBorder="1" applyAlignment="1">
      <alignment vertical="top" wrapText="1"/>
    </xf>
    <xf numFmtId="0" fontId="3" fillId="6" borderId="13" xfId="0" applyFont="1" applyFill="1" applyBorder="1" applyAlignment="1">
      <alignment vertical="top" wrapText="1"/>
    </xf>
    <xf numFmtId="0" fontId="1" fillId="7" borderId="4" xfId="0" applyFont="1" applyFill="1" applyBorder="1" applyAlignment="1">
      <alignment vertical="top" wrapText="1"/>
    </xf>
    <xf numFmtId="0" fontId="1" fillId="7" borderId="13" xfId="0" applyFont="1" applyFill="1" applyBorder="1" applyAlignment="1">
      <alignment vertical="top" wrapText="1"/>
    </xf>
    <xf numFmtId="0" fontId="1" fillId="7" borderId="0" xfId="0" applyFont="1" applyFill="1" applyBorder="1" applyAlignment="1">
      <alignment vertical="top" wrapText="1"/>
    </xf>
    <xf numFmtId="0" fontId="5" fillId="6" borderId="4" xfId="0" applyFont="1" applyFill="1" applyBorder="1" applyAlignment="1">
      <alignment vertical="top"/>
    </xf>
    <xf numFmtId="0" fontId="5" fillId="6" borderId="4" xfId="0" applyFont="1" applyFill="1" applyBorder="1" applyAlignment="1">
      <alignment vertical="top" wrapText="1"/>
    </xf>
    <xf numFmtId="0" fontId="18" fillId="6" borderId="4" xfId="0" applyFont="1" applyFill="1" applyBorder="1"/>
    <xf numFmtId="0" fontId="2" fillId="6" borderId="5" xfId="0" applyFont="1" applyFill="1" applyBorder="1" applyAlignment="1">
      <alignment vertical="top" wrapText="1"/>
    </xf>
    <xf numFmtId="0" fontId="2" fillId="6" borderId="6" xfId="0" applyFont="1" applyFill="1" applyBorder="1" applyAlignment="1">
      <alignment vertical="top" wrapText="1"/>
    </xf>
    <xf numFmtId="0" fontId="25" fillId="4" borderId="4" xfId="0" applyFont="1" applyFill="1" applyBorder="1" applyAlignment="1">
      <alignment vertical="top"/>
    </xf>
    <xf numFmtId="0" fontId="4" fillId="2" borderId="1" xfId="0" applyFont="1" applyFill="1" applyBorder="1" applyAlignment="1">
      <alignment horizontal="center" vertical="top" wrapText="1"/>
    </xf>
    <xf numFmtId="0" fontId="4" fillId="2" borderId="0" xfId="0" applyFont="1" applyFill="1" applyBorder="1" applyAlignment="1">
      <alignment horizontal="center" vertical="top" wrapText="1"/>
    </xf>
    <xf numFmtId="0" fontId="5" fillId="0" borderId="3" xfId="0" applyFont="1" applyFill="1" applyBorder="1" applyAlignment="1">
      <alignment horizontal="left" vertical="top" wrapText="1"/>
    </xf>
    <xf numFmtId="0" fontId="22" fillId="0" borderId="0" xfId="0" applyFont="1" applyFill="1" applyAlignment="1">
      <alignment horizontal="left" vertical="top" wrapText="1"/>
    </xf>
    <xf numFmtId="0" fontId="22" fillId="0" borderId="2" xfId="0" applyFont="1" applyBorder="1" applyAlignment="1">
      <alignment horizontal="left" vertical="center"/>
    </xf>
    <xf numFmtId="0" fontId="8"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2" fillId="0" borderId="9" xfId="0" applyFont="1" applyBorder="1" applyAlignment="1">
      <alignment horizontal="left" vertical="center"/>
    </xf>
    <xf numFmtId="0" fontId="22" fillId="0" borderId="8" xfId="0" applyFont="1" applyBorder="1" applyAlignment="1">
      <alignment horizontal="left" vertical="center"/>
    </xf>
    <xf numFmtId="0" fontId="22" fillId="0" borderId="10" xfId="0" applyFont="1" applyBorder="1" applyAlignment="1">
      <alignment horizontal="left" vertical="center"/>
    </xf>
    <xf numFmtId="0" fontId="25" fillId="7" borderId="4" xfId="0" applyFont="1" applyFill="1" applyBorder="1" applyAlignment="1">
      <alignment vertical="top"/>
    </xf>
    <xf numFmtId="0" fontId="27" fillId="0" borderId="0" xfId="0" applyFont="1" applyAlignment="1">
      <alignment vertical="top"/>
    </xf>
    <xf numFmtId="0" fontId="5" fillId="5" borderId="4" xfId="0" applyFont="1" applyFill="1" applyBorder="1" applyAlignment="1">
      <alignment wrapText="1"/>
    </xf>
    <xf numFmtId="0" fontId="1" fillId="7" borderId="5" xfId="0" applyFont="1" applyFill="1" applyBorder="1" applyAlignment="1">
      <alignment vertical="top" wrapText="1"/>
    </xf>
    <xf numFmtId="0" fontId="26" fillId="0" borderId="0" xfId="0" applyFont="1" applyAlignment="1">
      <alignment vertical="top"/>
    </xf>
    <xf numFmtId="0" fontId="1" fillId="2" borderId="4" xfId="0" applyFont="1" applyFill="1" applyBorder="1" applyAlignment="1">
      <alignment horizontal="left" vertical="top" wrapText="1"/>
    </xf>
    <xf numFmtId="0" fontId="1" fillId="2" borderId="4" xfId="0" applyFont="1" applyFill="1" applyBorder="1" applyAlignment="1">
      <alignment horizontal="right" vertical="top" wrapText="1"/>
    </xf>
    <xf numFmtId="0" fontId="1" fillId="2" borderId="4" xfId="0" applyFont="1" applyFill="1" applyBorder="1" applyAlignment="1">
      <alignment vertical="top" wrapText="1"/>
    </xf>
    <xf numFmtId="0" fontId="1" fillId="2" borderId="6" xfId="0" applyFont="1" applyFill="1" applyBorder="1" applyAlignment="1">
      <alignment horizontal="righ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right" vertical="top" wrapText="1"/>
    </xf>
    <xf numFmtId="0" fontId="1" fillId="2" borderId="7" xfId="0" applyFont="1" applyFill="1" applyBorder="1" applyAlignment="1">
      <alignment horizontal="left" vertical="top" wrapText="1"/>
    </xf>
    <xf numFmtId="0" fontId="1" fillId="2" borderId="6"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5" xfId="0" applyFont="1" applyFill="1" applyBorder="1" applyAlignment="1">
      <alignment horizontal="left" vertical="top" wrapText="1"/>
    </xf>
    <xf numFmtId="0" fontId="1" fillId="2" borderId="7" xfId="0" applyFont="1" applyFill="1" applyBorder="1" applyAlignment="1">
      <alignment horizontal="center" vertical="top" wrapText="1"/>
    </xf>
    <xf numFmtId="0" fontId="1" fillId="2" borderId="4" xfId="0" applyFont="1" applyFill="1" applyBorder="1" applyAlignment="1">
      <alignment horizontal="center" vertical="top" wrapText="1"/>
    </xf>
    <xf numFmtId="0" fontId="27" fillId="0" borderId="0" xfId="0" applyFont="1" applyAlignment="1">
      <alignment horizontal="left"/>
    </xf>
    <xf numFmtId="0" fontId="27" fillId="0" borderId="0" xfId="0" applyFont="1" applyAlignment="1">
      <alignment horizontal="right"/>
    </xf>
    <xf numFmtId="0" fontId="27" fillId="0" borderId="0" xfId="0" applyFont="1"/>
    <xf numFmtId="0" fontId="27" fillId="0" borderId="0" xfId="0" applyFont="1" applyFill="1"/>
  </cellXfs>
  <cellStyles count="8">
    <cellStyle name="Hyperlink" xfId="1" builtinId="8"/>
    <cellStyle name="Normal" xfId="0" builtinId="0"/>
    <cellStyle name="Normal 2" xfId="3"/>
    <cellStyle name="Normal 2 2" xfId="5"/>
    <cellStyle name="Normal 2 4" xfId="4"/>
    <cellStyle name="Normal 2 4 2" xfId="6"/>
    <cellStyle name="Normal 7" xfId="2"/>
    <cellStyle name="Normal 7 2" xfId="7"/>
  </cellStyles>
  <dxfs count="2">
    <dxf>
      <font>
        <color theme="0" tint="-0.499984740745262"/>
      </font>
    </dxf>
    <dxf>
      <font>
        <color theme="0" tint="-0.499984740745262"/>
      </font>
    </dxf>
  </dxfs>
  <tableStyles count="0" defaultTableStyle="TableStyleMedium2" defaultPivotStyle="PivotStyleLight16"/>
  <colors>
    <mruColors>
      <color rgb="FF4D7FBB"/>
      <color rgb="FF86A7D0"/>
      <color rgb="FFD3DFEE"/>
      <color rgb="FFFFCC00"/>
      <color rgb="FFFFFFCC"/>
      <color rgb="FFFFFF99"/>
      <color rgb="FFAAC2DE"/>
      <color rgb="FF80A3CE"/>
      <color rgb="FF9966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2597297</xdr:colOff>
      <xdr:row>0</xdr:row>
      <xdr:rowOff>1036410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0" y="0"/>
          <a:ext cx="6230652" cy="10364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jcqa2c.sharepoint.com/TeamSite/IF/Shared%20Documents/A2C%20Specification%201.1/13%20Type%20Lists%20and%20Harmonised%20Values%20v1.1.xls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72"/>
  <sheetViews>
    <sheetView showGridLines="0" tabSelected="1" zoomScaleNormal="100" workbookViewId="0">
      <selection activeCell="A3" sqref="A3:C3"/>
    </sheetView>
  </sheetViews>
  <sheetFormatPr defaultRowHeight="14.4" x14ac:dyDescent="0.55000000000000004"/>
  <cols>
    <col min="1" max="1" width="26.83984375" customWidth="1"/>
    <col min="2" max="2" width="26.83984375" style="7" customWidth="1"/>
    <col min="3" max="3" width="66.68359375" customWidth="1"/>
    <col min="4" max="4" width="16.41796875" customWidth="1"/>
  </cols>
  <sheetData>
    <row r="1" spans="1:4" s="7" customFormat="1" ht="106.9" customHeight="1" x14ac:dyDescent="0.55000000000000004"/>
    <row r="2" spans="1:4" ht="61.5" customHeight="1" x14ac:dyDescent="0.55000000000000004">
      <c r="A2" s="64" t="s">
        <v>1309</v>
      </c>
      <c r="B2" s="65"/>
      <c r="C2" s="65"/>
    </row>
    <row r="3" spans="1:4" ht="81" customHeight="1" x14ac:dyDescent="0.55000000000000004">
      <c r="A3" s="66" t="s">
        <v>1811</v>
      </c>
      <c r="B3" s="66"/>
      <c r="C3" s="66"/>
      <c r="D3" s="2"/>
    </row>
    <row r="4" spans="1:4" ht="25.9" customHeight="1" x14ac:dyDescent="0.55000000000000004">
      <c r="A4" s="6" t="s">
        <v>315</v>
      </c>
      <c r="B4" s="70" t="s">
        <v>317</v>
      </c>
      <c r="C4" s="71"/>
      <c r="D4" s="3"/>
    </row>
    <row r="5" spans="1:4" ht="20.100000000000001" customHeight="1" x14ac:dyDescent="0.55000000000000004">
      <c r="A5" s="16" t="s">
        <v>908</v>
      </c>
      <c r="B5" s="72" t="s">
        <v>316</v>
      </c>
      <c r="C5" s="73"/>
      <c r="D5" s="3"/>
    </row>
    <row r="6" spans="1:4" s="7" customFormat="1" ht="20.100000000000001" customHeight="1" x14ac:dyDescent="0.55000000000000004">
      <c r="A6" s="16" t="s">
        <v>901</v>
      </c>
      <c r="B6" s="72" t="s">
        <v>902</v>
      </c>
      <c r="C6" s="73"/>
      <c r="D6" s="9"/>
    </row>
    <row r="7" spans="1:4" s="7" customFormat="1" ht="22.5" customHeight="1" x14ac:dyDescent="0.55000000000000004">
      <c r="A7" s="16" t="s">
        <v>903</v>
      </c>
      <c r="B7" s="72" t="s">
        <v>1275</v>
      </c>
      <c r="C7" s="73"/>
      <c r="D7" s="9"/>
    </row>
    <row r="8" spans="1:4" s="7" customFormat="1" ht="22.5" customHeight="1" x14ac:dyDescent="0.55000000000000004">
      <c r="A8" s="16" t="s">
        <v>904</v>
      </c>
      <c r="B8" s="72" t="s">
        <v>1274</v>
      </c>
      <c r="C8" s="73"/>
      <c r="D8" s="9"/>
    </row>
    <row r="9" spans="1:4" s="5" customFormat="1" ht="30" customHeight="1" x14ac:dyDescent="0.55000000000000004">
      <c r="A9" s="16" t="s">
        <v>909</v>
      </c>
      <c r="B9" s="72" t="s">
        <v>1236</v>
      </c>
      <c r="C9" s="73"/>
      <c r="D9" s="4"/>
    </row>
    <row r="10" spans="1:4" s="5" customFormat="1" ht="38.25" customHeight="1" x14ac:dyDescent="0.55000000000000004">
      <c r="A10" s="16" t="s">
        <v>1235</v>
      </c>
      <c r="B10" s="72" t="s">
        <v>1296</v>
      </c>
      <c r="C10" s="73"/>
      <c r="D10" s="17"/>
    </row>
    <row r="11" spans="1:4" s="7" customFormat="1" x14ac:dyDescent="0.55000000000000004">
      <c r="B11" s="20"/>
      <c r="C11" s="15"/>
      <c r="D11" s="18"/>
    </row>
    <row r="12" spans="1:4" s="7" customFormat="1" ht="20.399999999999999" x14ac:dyDescent="0.75">
      <c r="A12" s="40" t="s">
        <v>1824</v>
      </c>
      <c r="B12" s="14"/>
      <c r="C12" s="15"/>
      <c r="D12" s="13"/>
    </row>
    <row r="13" spans="1:4" ht="20.100000000000001" customHeight="1" x14ac:dyDescent="0.55000000000000004">
      <c r="A13" s="74" t="s">
        <v>909</v>
      </c>
      <c r="B13" s="74"/>
      <c r="C13" s="74"/>
      <c r="D13" s="3"/>
    </row>
    <row r="14" spans="1:4" ht="30" customHeight="1" x14ac:dyDescent="0.55000000000000004">
      <c r="A14" s="67" t="s">
        <v>439</v>
      </c>
      <c r="B14" s="67"/>
      <c r="C14" s="67"/>
      <c r="D14" s="2"/>
    </row>
    <row r="15" spans="1:4" ht="36" customHeight="1" x14ac:dyDescent="0.55000000000000004">
      <c r="A15" s="67" t="s">
        <v>438</v>
      </c>
      <c r="B15" s="67"/>
      <c r="C15" s="67"/>
      <c r="D15" s="2"/>
    </row>
    <row r="16" spans="1:4" s="7" customFormat="1" x14ac:dyDescent="0.55000000000000004">
      <c r="A16" s="30" t="s">
        <v>1237</v>
      </c>
      <c r="B16" s="31" t="s">
        <v>243</v>
      </c>
      <c r="C16" s="32"/>
    </row>
    <row r="17" spans="1:3" s="7" customFormat="1" x14ac:dyDescent="0.55000000000000004">
      <c r="A17" s="30" t="s">
        <v>1238</v>
      </c>
      <c r="B17" s="31" t="s">
        <v>855</v>
      </c>
      <c r="C17" s="32"/>
    </row>
    <row r="18" spans="1:3" s="7" customFormat="1" x14ac:dyDescent="0.55000000000000004">
      <c r="A18" s="33" t="s">
        <v>1239</v>
      </c>
      <c r="B18" s="31" t="s">
        <v>1234</v>
      </c>
      <c r="C18" s="31" t="s">
        <v>1799</v>
      </c>
    </row>
    <row r="19" spans="1:3" s="7" customFormat="1" ht="24" x14ac:dyDescent="0.55000000000000004">
      <c r="A19" s="33" t="s">
        <v>1240</v>
      </c>
      <c r="B19" s="31" t="s">
        <v>2</v>
      </c>
      <c r="C19" s="34" t="s">
        <v>1271</v>
      </c>
    </row>
    <row r="20" spans="1:3" s="7" customFormat="1" ht="35.700000000000003" x14ac:dyDescent="0.55000000000000004">
      <c r="A20" s="33" t="s">
        <v>1241</v>
      </c>
      <c r="B20" s="31" t="s">
        <v>3</v>
      </c>
      <c r="C20" s="34" t="s">
        <v>1272</v>
      </c>
    </row>
    <row r="21" spans="1:3" s="7" customFormat="1" x14ac:dyDescent="0.55000000000000004">
      <c r="A21" s="33" t="s">
        <v>1253</v>
      </c>
      <c r="B21" s="31" t="s">
        <v>4</v>
      </c>
      <c r="C21" s="35" t="s">
        <v>1800</v>
      </c>
    </row>
    <row r="22" spans="1:3" s="7" customFormat="1" x14ac:dyDescent="0.55000000000000004">
      <c r="A22" s="33" t="s">
        <v>1242</v>
      </c>
      <c r="B22" s="31" t="s">
        <v>1578</v>
      </c>
      <c r="C22" s="35" t="s">
        <v>1802</v>
      </c>
    </row>
    <row r="23" spans="1:3" s="7" customFormat="1" x14ac:dyDescent="0.55000000000000004">
      <c r="A23" s="33" t="s">
        <v>1243</v>
      </c>
      <c r="B23" s="31" t="s">
        <v>1538</v>
      </c>
      <c r="C23" s="68" t="s">
        <v>1254</v>
      </c>
    </row>
    <row r="24" spans="1:3" s="7" customFormat="1" x14ac:dyDescent="0.55000000000000004">
      <c r="A24" s="33" t="s">
        <v>1244</v>
      </c>
      <c r="B24" s="31" t="s">
        <v>1273</v>
      </c>
      <c r="C24" s="68"/>
    </row>
    <row r="25" spans="1:3" s="7" customFormat="1" x14ac:dyDescent="0.55000000000000004">
      <c r="A25" s="33" t="s">
        <v>1245</v>
      </c>
      <c r="B25" s="31" t="s">
        <v>879</v>
      </c>
      <c r="C25" s="68"/>
    </row>
    <row r="26" spans="1:3" s="7" customFormat="1" x14ac:dyDescent="0.55000000000000004">
      <c r="A26" s="33" t="s">
        <v>1246</v>
      </c>
      <c r="B26" s="31" t="s">
        <v>1</v>
      </c>
      <c r="C26" s="75" t="s">
        <v>1255</v>
      </c>
    </row>
    <row r="27" spans="1:3" s="7" customFormat="1" x14ac:dyDescent="0.55000000000000004">
      <c r="A27" s="33" t="s">
        <v>1247</v>
      </c>
      <c r="B27" s="31" t="s">
        <v>869</v>
      </c>
      <c r="C27" s="76"/>
    </row>
    <row r="28" spans="1:3" s="7" customFormat="1" x14ac:dyDescent="0.55000000000000004">
      <c r="A28" s="33" t="s">
        <v>1248</v>
      </c>
      <c r="B28" s="36" t="s">
        <v>1801</v>
      </c>
      <c r="C28" s="76"/>
    </row>
    <row r="29" spans="1:3" s="7" customFormat="1" x14ac:dyDescent="0.55000000000000004">
      <c r="A29" s="33" t="s">
        <v>1249</v>
      </c>
      <c r="B29" s="31" t="s">
        <v>1062</v>
      </c>
      <c r="C29" s="77"/>
    </row>
    <row r="30" spans="1:3" s="7" customFormat="1" x14ac:dyDescent="0.55000000000000004">
      <c r="A30" s="33" t="s">
        <v>1250</v>
      </c>
      <c r="B30" s="31" t="s">
        <v>856</v>
      </c>
      <c r="C30" s="32" t="s">
        <v>1270</v>
      </c>
    </row>
    <row r="31" spans="1:3" s="7" customFormat="1" ht="93.6" x14ac:dyDescent="0.55000000000000004">
      <c r="A31" s="33" t="s">
        <v>1251</v>
      </c>
      <c r="B31" s="31" t="s">
        <v>318</v>
      </c>
      <c r="C31" s="35" t="s">
        <v>1256</v>
      </c>
    </row>
    <row r="32" spans="1:3" s="7" customFormat="1" ht="23.4" x14ac:dyDescent="0.55000000000000004">
      <c r="A32" s="33" t="s">
        <v>1252</v>
      </c>
      <c r="B32" s="31" t="s">
        <v>1264</v>
      </c>
      <c r="C32" s="35" t="s">
        <v>1268</v>
      </c>
    </row>
    <row r="33" spans="1:3" s="7" customFormat="1" ht="23.4" x14ac:dyDescent="0.55000000000000004">
      <c r="A33" s="33" t="s">
        <v>1803</v>
      </c>
      <c r="B33" s="31" t="s">
        <v>1267</v>
      </c>
      <c r="C33" s="35" t="s">
        <v>1295</v>
      </c>
    </row>
    <row r="34" spans="1:3" s="7" customFormat="1" ht="58.5" x14ac:dyDescent="0.55000000000000004">
      <c r="A34" s="33" t="s">
        <v>1804</v>
      </c>
      <c r="B34" s="31" t="s">
        <v>1266</v>
      </c>
      <c r="C34" s="35" t="s">
        <v>1269</v>
      </c>
    </row>
    <row r="35" spans="1:3" s="7" customFormat="1" x14ac:dyDescent="0.55000000000000004">
      <c r="A35" s="33" t="s">
        <v>1805</v>
      </c>
      <c r="B35" s="31" t="s">
        <v>1593</v>
      </c>
      <c r="C35" s="35" t="s">
        <v>1806</v>
      </c>
    </row>
    <row r="36" spans="1:3" s="7" customFormat="1" x14ac:dyDescent="0.55000000000000004">
      <c r="A36" s="33" t="s">
        <v>1807</v>
      </c>
      <c r="B36" s="31" t="s">
        <v>1594</v>
      </c>
      <c r="C36" s="35" t="s">
        <v>1808</v>
      </c>
    </row>
    <row r="37" spans="1:3" s="7" customFormat="1" x14ac:dyDescent="0.55000000000000004">
      <c r="A37" s="37"/>
      <c r="B37" s="38"/>
      <c r="C37" s="39"/>
    </row>
    <row r="39" spans="1:3" x14ac:dyDescent="0.55000000000000004">
      <c r="A39" s="69" t="s">
        <v>903</v>
      </c>
      <c r="B39" s="69"/>
      <c r="C39" s="69"/>
    </row>
    <row r="41" spans="1:3" x14ac:dyDescent="0.55000000000000004">
      <c r="A41" s="19" t="s">
        <v>1237</v>
      </c>
      <c r="B41" s="21" t="s">
        <v>243</v>
      </c>
      <c r="C41" s="22"/>
    </row>
    <row r="42" spans="1:3" x14ac:dyDescent="0.55000000000000004">
      <c r="A42" s="19" t="s">
        <v>1238</v>
      </c>
      <c r="B42" s="21" t="s">
        <v>878</v>
      </c>
      <c r="C42" s="22" t="s">
        <v>1279</v>
      </c>
    </row>
    <row r="43" spans="1:3" x14ac:dyDescent="0.55000000000000004">
      <c r="A43" s="19" t="s">
        <v>1239</v>
      </c>
      <c r="B43" s="21" t="s">
        <v>1538</v>
      </c>
      <c r="C43" s="22" t="s">
        <v>1276</v>
      </c>
    </row>
    <row r="44" spans="1:3" x14ac:dyDescent="0.55000000000000004">
      <c r="A44" s="19" t="s">
        <v>1240</v>
      </c>
      <c r="B44" s="21" t="s">
        <v>963</v>
      </c>
      <c r="C44" s="22" t="s">
        <v>1277</v>
      </c>
    </row>
    <row r="45" spans="1:3" x14ac:dyDescent="0.55000000000000004">
      <c r="A45" s="19" t="s">
        <v>1241</v>
      </c>
      <c r="B45" s="21" t="s">
        <v>879</v>
      </c>
      <c r="C45" s="22" t="s">
        <v>1278</v>
      </c>
    </row>
    <row r="48" spans="1:3" x14ac:dyDescent="0.55000000000000004">
      <c r="A48" s="69" t="s">
        <v>904</v>
      </c>
      <c r="B48" s="69"/>
      <c r="C48" s="69"/>
    </row>
    <row r="49" spans="1:3" x14ac:dyDescent="0.55000000000000004">
      <c r="A49" s="7"/>
      <c r="C49" s="7"/>
    </row>
    <row r="50" spans="1:3" x14ac:dyDescent="0.55000000000000004">
      <c r="A50" s="19" t="s">
        <v>1237</v>
      </c>
      <c r="B50" s="19" t="s">
        <v>244</v>
      </c>
      <c r="C50" s="19"/>
    </row>
    <row r="51" spans="1:3" s="7" customFormat="1" x14ac:dyDescent="0.55000000000000004">
      <c r="A51" s="19" t="s">
        <v>1238</v>
      </c>
      <c r="B51" s="19" t="s">
        <v>572</v>
      </c>
      <c r="C51" s="19" t="s">
        <v>1279</v>
      </c>
    </row>
    <row r="52" spans="1:3" x14ac:dyDescent="0.55000000000000004">
      <c r="A52" s="19" t="s">
        <v>1239</v>
      </c>
      <c r="B52" s="19" t="s">
        <v>970</v>
      </c>
      <c r="C52" s="19" t="s">
        <v>1283</v>
      </c>
    </row>
    <row r="53" spans="1:3" s="7" customFormat="1" x14ac:dyDescent="0.55000000000000004">
      <c r="A53" s="19" t="s">
        <v>1240</v>
      </c>
      <c r="B53" s="19" t="s">
        <v>1578</v>
      </c>
      <c r="C53" s="19" t="s">
        <v>1810</v>
      </c>
    </row>
    <row r="54" spans="1:3" x14ac:dyDescent="0.55000000000000004">
      <c r="A54" s="19" t="s">
        <v>1240</v>
      </c>
      <c r="B54" s="19" t="s">
        <v>1090</v>
      </c>
      <c r="C54" s="19" t="s">
        <v>1284</v>
      </c>
    </row>
    <row r="55" spans="1:3" x14ac:dyDescent="0.55000000000000004">
      <c r="A55" s="19" t="s">
        <v>1241</v>
      </c>
      <c r="B55" s="19" t="s">
        <v>869</v>
      </c>
      <c r="C55" s="19" t="s">
        <v>1280</v>
      </c>
    </row>
    <row r="56" spans="1:3" x14ac:dyDescent="0.55000000000000004">
      <c r="A56" s="19" t="s">
        <v>1253</v>
      </c>
      <c r="B56" s="19" t="s">
        <v>1061</v>
      </c>
      <c r="C56" s="19" t="s">
        <v>1281</v>
      </c>
    </row>
    <row r="57" spans="1:3" x14ac:dyDescent="0.55000000000000004">
      <c r="A57" s="19" t="s">
        <v>1242</v>
      </c>
      <c r="B57" s="19" t="s">
        <v>1062</v>
      </c>
      <c r="C57" s="19" t="s">
        <v>1282</v>
      </c>
    </row>
    <row r="60" spans="1:3" x14ac:dyDescent="0.55000000000000004">
      <c r="A60" s="69" t="s">
        <v>1235</v>
      </c>
      <c r="B60" s="69"/>
      <c r="C60" s="69"/>
    </row>
    <row r="62" spans="1:3" x14ac:dyDescent="0.55000000000000004">
      <c r="A62" s="19" t="s">
        <v>1237</v>
      </c>
      <c r="B62" s="19" t="s">
        <v>1098</v>
      </c>
      <c r="C62" s="19" t="s">
        <v>1286</v>
      </c>
    </row>
    <row r="63" spans="1:3" ht="33.299999999999997" x14ac:dyDescent="0.55000000000000004">
      <c r="A63" s="19" t="s">
        <v>1238</v>
      </c>
      <c r="B63" s="19" t="s">
        <v>1285</v>
      </c>
      <c r="C63" s="19" t="s">
        <v>1287</v>
      </c>
    </row>
    <row r="64" spans="1:3" x14ac:dyDescent="0.55000000000000004">
      <c r="A64" s="19" t="s">
        <v>1239</v>
      </c>
      <c r="B64" s="19" t="s">
        <v>1192</v>
      </c>
      <c r="C64" s="19" t="s">
        <v>1289</v>
      </c>
    </row>
    <row r="65" spans="1:3" x14ac:dyDescent="0.55000000000000004">
      <c r="A65" s="19" t="s">
        <v>1240</v>
      </c>
      <c r="B65" s="19" t="s">
        <v>1193</v>
      </c>
      <c r="C65" s="19" t="s">
        <v>1290</v>
      </c>
    </row>
    <row r="66" spans="1:3" x14ac:dyDescent="0.55000000000000004">
      <c r="A66" s="19" t="s">
        <v>1241</v>
      </c>
      <c r="B66" s="19" t="s">
        <v>1095</v>
      </c>
      <c r="C66" s="19"/>
    </row>
    <row r="67" spans="1:3" x14ac:dyDescent="0.55000000000000004">
      <c r="A67" s="19" t="s">
        <v>1253</v>
      </c>
      <c r="B67" s="19" t="s">
        <v>1097</v>
      </c>
      <c r="C67" s="19" t="s">
        <v>1288</v>
      </c>
    </row>
    <row r="68" spans="1:3" x14ac:dyDescent="0.55000000000000004">
      <c r="A68" s="19" t="s">
        <v>1242</v>
      </c>
      <c r="B68" s="19" t="s">
        <v>1099</v>
      </c>
      <c r="C68" s="19"/>
    </row>
    <row r="69" spans="1:3" x14ac:dyDescent="0.55000000000000004">
      <c r="A69" s="19" t="s">
        <v>1243</v>
      </c>
      <c r="B69" s="19" t="s">
        <v>1096</v>
      </c>
      <c r="C69" s="19" t="s">
        <v>1291</v>
      </c>
    </row>
    <row r="70" spans="1:3" x14ac:dyDescent="0.55000000000000004">
      <c r="A70" s="19" t="s">
        <v>1244</v>
      </c>
      <c r="B70" s="19" t="s">
        <v>1100</v>
      </c>
      <c r="C70" s="19" t="s">
        <v>1292</v>
      </c>
    </row>
    <row r="71" spans="1:3" x14ac:dyDescent="0.55000000000000004">
      <c r="A71" s="19" t="s">
        <v>1245</v>
      </c>
      <c r="B71" s="19" t="s">
        <v>1234</v>
      </c>
      <c r="C71" s="19" t="s">
        <v>1294</v>
      </c>
    </row>
    <row r="72" spans="1:3" x14ac:dyDescent="0.55000000000000004">
      <c r="A72" s="19" t="s">
        <v>1246</v>
      </c>
      <c r="B72" s="19" t="s">
        <v>1</v>
      </c>
      <c r="C72" s="19" t="s">
        <v>1293</v>
      </c>
    </row>
  </sheetData>
  <mergeCells count="17">
    <mergeCell ref="A39:C39"/>
    <mergeCell ref="A48:C48"/>
    <mergeCell ref="A60:C60"/>
    <mergeCell ref="B4:C4"/>
    <mergeCell ref="B5:C5"/>
    <mergeCell ref="B6:C6"/>
    <mergeCell ref="B7:C7"/>
    <mergeCell ref="B8:C8"/>
    <mergeCell ref="B9:C9"/>
    <mergeCell ref="B10:C10"/>
    <mergeCell ref="A13:C13"/>
    <mergeCell ref="C26:C29"/>
    <mergeCell ref="A2:C2"/>
    <mergeCell ref="A3:C3"/>
    <mergeCell ref="A15:C15"/>
    <mergeCell ref="A14:C14"/>
    <mergeCell ref="C23:C25"/>
  </mergeCells>
  <hyperlinks>
    <hyperlink ref="A9" location="'Entity &amp; Attribute Detail'!A1" display="Entity &amp; Attribute Detail"/>
    <hyperlink ref="A6" location="'Data Blocks'!A1" display="Data Blocks"/>
    <hyperlink ref="A7" location="Entities!A1" display="Entities"/>
    <hyperlink ref="A8" location="Attributes!A1" display="Attributes"/>
    <hyperlink ref="A5" location="'Notes &amp; Contents'!A1" display="Notes &amp; Contents"/>
    <hyperlink ref="A10" location="Relationships!A1" display="Relationships"/>
  </hyperlinks>
  <pageMargins left="0.92" right="0.70866141732283472" top="0.74803149606299213" bottom="0.74803149606299213" header="0.31496062992125984" footer="0.31496062992125984"/>
  <pageSetup paperSize="9" scale="88" firstPageNumber="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16"/>
  <sheetViews>
    <sheetView workbookViewId="0">
      <pane xSplit="3" ySplit="1" topLeftCell="D2" activePane="bottomRight" state="frozen"/>
      <selection pane="topRight" activeCell="B1" sqref="B1"/>
      <selection pane="bottomLeft" activeCell="A2" sqref="A2"/>
      <selection pane="bottomRight" activeCell="A2" sqref="A2:A46"/>
    </sheetView>
  </sheetViews>
  <sheetFormatPr defaultColWidth="27.68359375" defaultRowHeight="11.1" x14ac:dyDescent="0.35"/>
  <cols>
    <col min="1" max="1" width="14.26171875" style="95" bestFit="1" customWidth="1"/>
    <col min="2" max="2" width="5.83984375" style="96" bestFit="1" customWidth="1"/>
    <col min="3" max="3" width="27.68359375" style="95"/>
    <col min="4" max="4" width="30.83984375" style="97" bestFit="1" customWidth="1"/>
    <col min="5" max="6" width="33.578125" style="28" bestFit="1" customWidth="1"/>
    <col min="7" max="16384" width="27.68359375" style="28"/>
  </cols>
  <sheetData>
    <row r="1" spans="1:6" x14ac:dyDescent="0.35">
      <c r="A1" s="10" t="s">
        <v>1747</v>
      </c>
      <c r="B1" s="29" t="s">
        <v>1755</v>
      </c>
      <c r="C1" s="10" t="s">
        <v>879</v>
      </c>
      <c r="D1" s="8" t="s">
        <v>243</v>
      </c>
      <c r="E1" s="63" t="s">
        <v>1753</v>
      </c>
      <c r="F1" s="63" t="s">
        <v>1754</v>
      </c>
    </row>
    <row r="2" spans="1:6" x14ac:dyDescent="0.35">
      <c r="A2" s="83" t="s">
        <v>1748</v>
      </c>
      <c r="B2" s="84">
        <v>1</v>
      </c>
      <c r="C2" s="83" t="s">
        <v>321</v>
      </c>
      <c r="D2" s="8" t="s">
        <v>321</v>
      </c>
      <c r="E2" s="27" t="s">
        <v>321</v>
      </c>
      <c r="F2" s="27" t="str">
        <f>VLOOKUP(D2,Entities!A:A,1,FALSE)</f>
        <v>Locator</v>
      </c>
    </row>
    <row r="3" spans="1:6" x14ac:dyDescent="0.35">
      <c r="A3" s="83"/>
      <c r="B3" s="84"/>
      <c r="C3" s="83"/>
      <c r="D3" s="8" t="s">
        <v>330</v>
      </c>
      <c r="E3" s="27" t="s">
        <v>321</v>
      </c>
      <c r="F3" s="27" t="str">
        <f>VLOOKUP(D3,Entities!A:A,1,FALSE)</f>
        <v>Email Address</v>
      </c>
    </row>
    <row r="4" spans="1:6" x14ac:dyDescent="0.35">
      <c r="A4" s="83"/>
      <c r="B4" s="84"/>
      <c r="C4" s="83"/>
      <c r="D4" s="8" t="s">
        <v>1354</v>
      </c>
      <c r="E4" s="27" t="s">
        <v>321</v>
      </c>
      <c r="F4" s="27" t="str">
        <f>VLOOKUP(D4,Entities!A:A,1,FALSE)</f>
        <v>Postal Address</v>
      </c>
    </row>
    <row r="5" spans="1:6" x14ac:dyDescent="0.35">
      <c r="A5" s="83"/>
      <c r="B5" s="84"/>
      <c r="C5" s="83"/>
      <c r="D5" s="8" t="s">
        <v>1356</v>
      </c>
      <c r="E5" s="27" t="s">
        <v>321</v>
      </c>
      <c r="F5" s="27" t="str">
        <f>VLOOKUP(D5,Entities!A:A,1,FALSE)</f>
        <v>Address Line</v>
      </c>
    </row>
    <row r="6" spans="1:6" x14ac:dyDescent="0.35">
      <c r="A6" s="83"/>
      <c r="B6" s="84"/>
      <c r="C6" s="83"/>
      <c r="D6" s="8" t="s">
        <v>959</v>
      </c>
      <c r="E6" s="27" t="s">
        <v>321</v>
      </c>
      <c r="F6" s="27" t="str">
        <f>VLOOKUP(D6,Entities!A:A,1,FALSE)</f>
        <v>URL</v>
      </c>
    </row>
    <row r="7" spans="1:6" x14ac:dyDescent="0.35">
      <c r="A7" s="83"/>
      <c r="B7" s="84">
        <v>2</v>
      </c>
      <c r="C7" s="83" t="s">
        <v>22</v>
      </c>
      <c r="D7" s="8" t="s">
        <v>22</v>
      </c>
      <c r="E7" s="27" t="s">
        <v>22</v>
      </c>
      <c r="F7" s="27" t="str">
        <f>VLOOKUP(D7,Entities!A:A,1,FALSE)</f>
        <v>Party</v>
      </c>
    </row>
    <row r="8" spans="1:6" x14ac:dyDescent="0.35">
      <c r="A8" s="83"/>
      <c r="B8" s="84"/>
      <c r="C8" s="83"/>
      <c r="D8" s="8" t="s">
        <v>1338</v>
      </c>
      <c r="E8" s="27" t="s">
        <v>22</v>
      </c>
      <c r="F8" s="27" t="str">
        <f>VLOOKUP(D8,Entities!A:A,1,FALSE)</f>
        <v>Organisation</v>
      </c>
    </row>
    <row r="9" spans="1:6" x14ac:dyDescent="0.35">
      <c r="A9" s="83"/>
      <c r="B9" s="84"/>
      <c r="C9" s="83"/>
      <c r="D9" s="8" t="s">
        <v>239</v>
      </c>
      <c r="E9" s="27" t="s">
        <v>22</v>
      </c>
      <c r="F9" s="27" t="str">
        <f>VLOOKUP(D9,Entities!A:A,1,FALSE)</f>
        <v>Person</v>
      </c>
    </row>
    <row r="10" spans="1:6" x14ac:dyDescent="0.35">
      <c r="A10" s="83"/>
      <c r="B10" s="84">
        <v>3</v>
      </c>
      <c r="C10" s="83" t="s">
        <v>25</v>
      </c>
      <c r="D10" s="8" t="s">
        <v>25</v>
      </c>
      <c r="E10" s="27" t="s">
        <v>25</v>
      </c>
      <c r="F10" s="27" t="str">
        <f>VLOOKUP(D10,Entities!A:A,1,FALSE)</f>
        <v>Party Name</v>
      </c>
    </row>
    <row r="11" spans="1:6" x14ac:dyDescent="0.35">
      <c r="A11" s="83"/>
      <c r="B11" s="84"/>
      <c r="C11" s="83"/>
      <c r="D11" s="8" t="s">
        <v>32</v>
      </c>
      <c r="E11" s="27" t="s">
        <v>25</v>
      </c>
      <c r="F11" s="27" t="str">
        <f>VLOOKUP(D11,Entities!A:A,1,FALSE)</f>
        <v>Party Name Component</v>
      </c>
    </row>
    <row r="12" spans="1:6" x14ac:dyDescent="0.35">
      <c r="A12" s="83"/>
      <c r="B12" s="29">
        <v>4</v>
      </c>
      <c r="C12" s="10" t="s">
        <v>228</v>
      </c>
      <c r="D12" s="8" t="s">
        <v>228</v>
      </c>
      <c r="E12" s="27" t="s">
        <v>228</v>
      </c>
      <c r="F12" s="27" t="str">
        <f>VLOOKUP(D12,Entities!A:A,1,FALSE)</f>
        <v>Party Relationship</v>
      </c>
    </row>
    <row r="13" spans="1:6" x14ac:dyDescent="0.35">
      <c r="A13" s="83"/>
      <c r="B13" s="84">
        <v>5</v>
      </c>
      <c r="C13" s="83" t="s">
        <v>35</v>
      </c>
      <c r="D13" s="8" t="s">
        <v>35</v>
      </c>
      <c r="E13" s="27" t="s">
        <v>35</v>
      </c>
      <c r="F13" s="27" t="str">
        <f>VLOOKUP(D13,Entities!A:A,1,FALSE)</f>
        <v>Party Relationship Role</v>
      </c>
    </row>
    <row r="14" spans="1:6" x14ac:dyDescent="0.35">
      <c r="A14" s="83"/>
      <c r="B14" s="84"/>
      <c r="C14" s="83"/>
      <c r="D14" s="8" t="s">
        <v>0</v>
      </c>
      <c r="E14" s="27" t="s">
        <v>35</v>
      </c>
      <c r="F14" s="27" t="str">
        <f>VLOOKUP(D14,Entities!A:A,1,FALSE)</f>
        <v>Awarding Organisation</v>
      </c>
    </row>
    <row r="15" spans="1:6" x14ac:dyDescent="0.35">
      <c r="A15" s="83"/>
      <c r="B15" s="84"/>
      <c r="C15" s="83"/>
      <c r="D15" s="8" t="s">
        <v>425</v>
      </c>
      <c r="E15" s="27" t="s">
        <v>35</v>
      </c>
      <c r="F15" s="27" t="str">
        <f>VLOOKUP(D15,Entities!A:A,1,FALSE)</f>
        <v>Centre</v>
      </c>
    </row>
    <row r="16" spans="1:6" x14ac:dyDescent="0.35">
      <c r="A16" s="83"/>
      <c r="B16" s="84"/>
      <c r="C16" s="83"/>
      <c r="D16" s="8" t="s">
        <v>11</v>
      </c>
      <c r="E16" s="27" t="s">
        <v>35</v>
      </c>
      <c r="F16" s="27" t="str">
        <f>VLOOKUP(D16,Entities!A:A,1,FALSE)</f>
        <v>Learner</v>
      </c>
    </row>
    <row r="17" spans="1:6" x14ac:dyDescent="0.35">
      <c r="A17" s="83"/>
      <c r="B17" s="29">
        <v>6</v>
      </c>
      <c r="C17" s="85" t="s">
        <v>323</v>
      </c>
      <c r="D17" s="8" t="s">
        <v>323</v>
      </c>
      <c r="E17" s="27" t="s">
        <v>323</v>
      </c>
      <c r="F17" s="27" t="str">
        <f>VLOOKUP(D17,Entities!A:A,1,FALSE)</f>
        <v>Party Relationship Contact</v>
      </c>
    </row>
    <row r="18" spans="1:6" x14ac:dyDescent="0.35">
      <c r="A18" s="83"/>
      <c r="B18" s="29">
        <v>7</v>
      </c>
      <c r="C18" s="85" t="s">
        <v>236</v>
      </c>
      <c r="D18" s="8" t="s">
        <v>236</v>
      </c>
      <c r="E18" s="27" t="s">
        <v>236</v>
      </c>
      <c r="F18" s="27" t="str">
        <f>VLOOKUP(D18,Entities!A:A,1,FALSE)</f>
        <v>Party Relationship Name</v>
      </c>
    </row>
    <row r="19" spans="1:6" x14ac:dyDescent="0.35">
      <c r="A19" s="83"/>
      <c r="B19" s="84">
        <v>8</v>
      </c>
      <c r="C19" s="83" t="s">
        <v>14</v>
      </c>
      <c r="D19" s="8" t="s">
        <v>14</v>
      </c>
      <c r="E19" s="27" t="s">
        <v>14</v>
      </c>
      <c r="F19" s="27" t="str">
        <f>VLOOKUP(D19,Entities!A:A,1,FALSE)</f>
        <v>Qualification Element</v>
      </c>
    </row>
    <row r="20" spans="1:6" x14ac:dyDescent="0.35">
      <c r="A20" s="83"/>
      <c r="B20" s="84"/>
      <c r="C20" s="83"/>
      <c r="D20" s="8" t="s">
        <v>71</v>
      </c>
      <c r="E20" s="27" t="s">
        <v>14</v>
      </c>
      <c r="F20" s="27" t="str">
        <f>VLOOKUP(D20,Entities!A:A,1,FALSE)</f>
        <v>Assessable</v>
      </c>
    </row>
    <row r="21" spans="1:6" x14ac:dyDescent="0.35">
      <c r="A21" s="83"/>
      <c r="B21" s="84"/>
      <c r="C21" s="83"/>
      <c r="D21" s="8" t="s">
        <v>179</v>
      </c>
      <c r="E21" s="27" t="s">
        <v>14</v>
      </c>
      <c r="F21" s="27" t="str">
        <f>VLOOKUP(D21,Entities!A:A,1,FALSE)</f>
        <v>Award</v>
      </c>
    </row>
    <row r="22" spans="1:6" x14ac:dyDescent="0.35">
      <c r="A22" s="83"/>
      <c r="B22" s="84"/>
      <c r="C22" s="83"/>
      <c r="D22" s="8" t="s">
        <v>210</v>
      </c>
      <c r="E22" s="27" t="s">
        <v>14</v>
      </c>
      <c r="F22" s="27" t="str">
        <f>VLOOKUP(D22,Entities!A:A,1,FALSE)</f>
        <v>Learning Unit</v>
      </c>
    </row>
    <row r="23" spans="1:6" x14ac:dyDescent="0.35">
      <c r="A23" s="83"/>
      <c r="B23" s="84"/>
      <c r="C23" s="83"/>
      <c r="D23" s="8" t="s">
        <v>51</v>
      </c>
      <c r="E23" s="27" t="s">
        <v>14</v>
      </c>
      <c r="F23" s="27" t="str">
        <f>VLOOKUP(D23,Entities!A:A,1,FALSE)</f>
        <v>Pathway</v>
      </c>
    </row>
    <row r="24" spans="1:6" x14ac:dyDescent="0.35">
      <c r="A24" s="83"/>
      <c r="B24" s="84"/>
      <c r="C24" s="83"/>
      <c r="D24" s="8" t="s">
        <v>60</v>
      </c>
      <c r="E24" s="27" t="s">
        <v>14</v>
      </c>
      <c r="F24" s="27" t="str">
        <f>VLOOKUP(D24,Entities!A:A,1,FALSE)</f>
        <v>Scheme</v>
      </c>
    </row>
    <row r="25" spans="1:6" x14ac:dyDescent="0.35">
      <c r="A25" s="83"/>
      <c r="B25" s="84"/>
      <c r="C25" s="83"/>
      <c r="D25" s="8" t="s">
        <v>41</v>
      </c>
      <c r="E25" s="27" t="s">
        <v>14</v>
      </c>
      <c r="F25" s="27" t="str">
        <f>VLOOKUP(D25,Entities!A:A,1,FALSE)</f>
        <v>QE Relationship</v>
      </c>
    </row>
    <row r="26" spans="1:6" x14ac:dyDescent="0.35">
      <c r="A26" s="83"/>
      <c r="B26" s="29">
        <v>9</v>
      </c>
      <c r="C26" s="10" t="s">
        <v>102</v>
      </c>
      <c r="D26" s="8" t="s">
        <v>102</v>
      </c>
      <c r="E26" s="27" t="s">
        <v>102</v>
      </c>
      <c r="F26" s="27" t="str">
        <f>VLOOKUP(D26,Entities!A:A,1,FALSE)</f>
        <v>QE Learner Identifier</v>
      </c>
    </row>
    <row r="27" spans="1:6" x14ac:dyDescent="0.35">
      <c r="A27" s="83"/>
      <c r="B27" s="29">
        <v>10</v>
      </c>
      <c r="C27" s="10" t="s">
        <v>103</v>
      </c>
      <c r="D27" s="8" t="s">
        <v>103</v>
      </c>
      <c r="E27" s="27" t="s">
        <v>103</v>
      </c>
      <c r="F27" s="27" t="str">
        <f>VLOOKUP(D27,Entities!A:A,1,FALSE)</f>
        <v>Qualification Element Age Range</v>
      </c>
    </row>
    <row r="28" spans="1:6" x14ac:dyDescent="0.35">
      <c r="A28" s="83"/>
      <c r="B28" s="29">
        <v>11</v>
      </c>
      <c r="C28" s="10" t="s">
        <v>96</v>
      </c>
      <c r="D28" s="8" t="s">
        <v>563</v>
      </c>
      <c r="E28" s="27" t="s">
        <v>96</v>
      </c>
      <c r="F28" s="27" t="str">
        <f>VLOOKUP(D28,Entities!A:A,1,FALSE)</f>
        <v>Qual Element Framework</v>
      </c>
    </row>
    <row r="29" spans="1:6" x14ac:dyDescent="0.35">
      <c r="A29" s="83"/>
      <c r="B29" s="84">
        <v>12</v>
      </c>
      <c r="C29" s="83" t="s">
        <v>106</v>
      </c>
      <c r="D29" s="8" t="s">
        <v>106</v>
      </c>
      <c r="E29" s="27" t="s">
        <v>106</v>
      </c>
      <c r="F29" s="27" t="str">
        <f>VLOOKUP(D29,Entities!A:A,1,FALSE)</f>
        <v>QE Availability</v>
      </c>
    </row>
    <row r="30" spans="1:6" x14ac:dyDescent="0.35">
      <c r="A30" s="83"/>
      <c r="B30" s="84"/>
      <c r="C30" s="83"/>
      <c r="D30" s="8" t="s">
        <v>364</v>
      </c>
      <c r="E30" s="27" t="s">
        <v>106</v>
      </c>
      <c r="F30" s="27" t="str">
        <f>VLOOKUP(D30,Entities!A:A,1,FALSE)</f>
        <v>QE Availability Key Event</v>
      </c>
    </row>
    <row r="31" spans="1:6" x14ac:dyDescent="0.35">
      <c r="A31" s="83"/>
      <c r="B31" s="84"/>
      <c r="C31" s="83"/>
      <c r="D31" s="8" t="s">
        <v>356</v>
      </c>
      <c r="E31" s="27" t="s">
        <v>106</v>
      </c>
      <c r="F31" s="27" t="str">
        <f>VLOOKUP(D31,Entities!A:A,1,FALSE)</f>
        <v>QE Availability Key Event Fee</v>
      </c>
    </row>
    <row r="32" spans="1:6" x14ac:dyDescent="0.35">
      <c r="A32" s="83"/>
      <c r="B32" s="29">
        <v>13</v>
      </c>
      <c r="C32" s="10" t="s">
        <v>528</v>
      </c>
      <c r="D32" s="8" t="s">
        <v>528</v>
      </c>
      <c r="E32" s="27" t="s">
        <v>528</v>
      </c>
      <c r="F32" s="27" t="str">
        <f>VLOOKUP(D32,Entities!A:A,1,FALSE)</f>
        <v>QE Subject Classification</v>
      </c>
    </row>
    <row r="33" spans="1:6" x14ac:dyDescent="0.35">
      <c r="A33" s="83"/>
      <c r="B33" s="29">
        <v>14</v>
      </c>
      <c r="C33" s="10" t="s">
        <v>164</v>
      </c>
      <c r="D33" s="8" t="s">
        <v>164</v>
      </c>
      <c r="E33" s="27" t="s">
        <v>164</v>
      </c>
      <c r="F33" s="27" t="str">
        <f>VLOOKUP(D33,Entities!A:A,1,FALSE)</f>
        <v>QE Booking</v>
      </c>
    </row>
    <row r="34" spans="1:6" x14ac:dyDescent="0.35">
      <c r="A34" s="83"/>
      <c r="B34" s="29">
        <v>15</v>
      </c>
      <c r="C34" s="10" t="s">
        <v>170</v>
      </c>
      <c r="D34" s="8" t="s">
        <v>170</v>
      </c>
      <c r="E34" s="27" t="s">
        <v>170</v>
      </c>
      <c r="F34" s="27" t="str">
        <f>VLOOKUP(D34,Entities!A:A,1,FALSE)</f>
        <v>QE Learner Booking</v>
      </c>
    </row>
    <row r="35" spans="1:6" x14ac:dyDescent="0.35">
      <c r="A35" s="83"/>
      <c r="B35" s="29">
        <v>16</v>
      </c>
      <c r="C35" s="10" t="s">
        <v>472</v>
      </c>
      <c r="D35" s="8" t="s">
        <v>472</v>
      </c>
      <c r="E35" s="27" t="s">
        <v>472</v>
      </c>
      <c r="F35" s="27" t="str">
        <f>VLOOKUP(D35,Entities!A:A,1,FALSE)</f>
        <v>QE Grade Set</v>
      </c>
    </row>
    <row r="36" spans="1:6" x14ac:dyDescent="0.35">
      <c r="A36" s="83"/>
      <c r="B36" s="29">
        <v>17</v>
      </c>
      <c r="C36" s="10" t="s">
        <v>127</v>
      </c>
      <c r="D36" s="8" t="s">
        <v>127</v>
      </c>
      <c r="E36" s="27" t="s">
        <v>127</v>
      </c>
      <c r="F36" s="27" t="str">
        <f>VLOOKUP(D36,Entities!A:A,1,FALSE)</f>
        <v>QE Outcome</v>
      </c>
    </row>
    <row r="37" spans="1:6" x14ac:dyDescent="0.35">
      <c r="A37" s="83"/>
      <c r="B37" s="29">
        <v>18</v>
      </c>
      <c r="C37" s="10" t="s">
        <v>154</v>
      </c>
      <c r="D37" s="8" t="s">
        <v>154</v>
      </c>
      <c r="E37" s="27" t="s">
        <v>154</v>
      </c>
      <c r="F37" s="27" t="str">
        <f>VLOOKUP(D37,Entities!A:A,1,FALSE)</f>
        <v>Contributing QE Outcome</v>
      </c>
    </row>
    <row r="38" spans="1:6" x14ac:dyDescent="0.35">
      <c r="A38" s="83"/>
      <c r="B38" s="84">
        <v>19</v>
      </c>
      <c r="C38" s="83" t="s">
        <v>125</v>
      </c>
      <c r="D38" s="8" t="s">
        <v>358</v>
      </c>
      <c r="E38" s="27" t="s">
        <v>125</v>
      </c>
      <c r="F38" s="27" t="str">
        <f>VLOOKUP(D38,Entities!A:A,1,FALSE)</f>
        <v>QE Availability Maximum Mark</v>
      </c>
    </row>
    <row r="39" spans="1:6" x14ac:dyDescent="0.35">
      <c r="A39" s="83"/>
      <c r="B39" s="84"/>
      <c r="C39" s="83"/>
      <c r="D39" s="8" t="s">
        <v>361</v>
      </c>
      <c r="E39" s="27" t="s">
        <v>125</v>
      </c>
      <c r="F39" s="27" t="str">
        <f>VLOOKUP(D39,Entities!A:A,1,FALSE)</f>
        <v>QEA Max Mark Grade Boundary</v>
      </c>
    </row>
    <row r="40" spans="1:6" x14ac:dyDescent="0.35">
      <c r="A40" s="83"/>
      <c r="B40" s="29">
        <v>20</v>
      </c>
      <c r="C40" s="10" t="s">
        <v>291</v>
      </c>
      <c r="D40" s="8" t="s">
        <v>291</v>
      </c>
      <c r="E40" s="27" t="s">
        <v>291</v>
      </c>
      <c r="F40" s="27" t="str">
        <f>VLOOKUP(D40,Entities!A:A,1,FALSE)</f>
        <v>QE Preference</v>
      </c>
    </row>
    <row r="41" spans="1:6" x14ac:dyDescent="0.35">
      <c r="A41" s="83"/>
      <c r="B41" s="86">
        <v>21</v>
      </c>
      <c r="C41" s="87" t="s">
        <v>480</v>
      </c>
      <c r="D41" s="8" t="s">
        <v>484</v>
      </c>
      <c r="E41" s="27" t="s">
        <v>480</v>
      </c>
      <c r="F41" s="27" t="str">
        <f>VLOOKUP(D41,Entities!A:A,1,FALSE)</f>
        <v>Qual Performance Table QE</v>
      </c>
    </row>
    <row r="42" spans="1:6" x14ac:dyDescent="0.35">
      <c r="A42" s="83"/>
      <c r="B42" s="88"/>
      <c r="C42" s="89"/>
      <c r="D42" s="8" t="s">
        <v>486</v>
      </c>
      <c r="E42" s="27" t="s">
        <v>480</v>
      </c>
      <c r="F42" s="27" t="str">
        <f>VLOOKUP(D42,Entities!A:A,1,FALSE)</f>
        <v>QE Grade Performance Point</v>
      </c>
    </row>
    <row r="43" spans="1:6" x14ac:dyDescent="0.35">
      <c r="A43" s="83"/>
      <c r="B43" s="29">
        <v>22</v>
      </c>
      <c r="C43" s="85" t="s">
        <v>536</v>
      </c>
      <c r="D43" s="8" t="s">
        <v>521</v>
      </c>
      <c r="E43" s="27" t="s">
        <v>536</v>
      </c>
      <c r="F43" s="27" t="str">
        <f>VLOOKUP(D43,Entities!A:A,1,FALSE)</f>
        <v>QE Qualification Category</v>
      </c>
    </row>
    <row r="44" spans="1:6" x14ac:dyDescent="0.35">
      <c r="A44" s="83"/>
      <c r="B44" s="29">
        <v>23</v>
      </c>
      <c r="C44" s="10" t="s">
        <v>510</v>
      </c>
      <c r="D44" s="8" t="s">
        <v>510</v>
      </c>
      <c r="E44" s="27" t="s">
        <v>510</v>
      </c>
      <c r="F44" s="27" t="str">
        <f>VLOOKUP(D44,Entities!A:A,1,FALSE)</f>
        <v>QE Learning Hours</v>
      </c>
    </row>
    <row r="45" spans="1:6" x14ac:dyDescent="0.35">
      <c r="A45" s="83"/>
      <c r="B45" s="84">
        <v>24</v>
      </c>
      <c r="C45" s="83" t="s">
        <v>215</v>
      </c>
      <c r="D45" s="8" t="s">
        <v>215</v>
      </c>
      <c r="E45" s="27" t="s">
        <v>215</v>
      </c>
      <c r="F45" s="27" t="str">
        <f>VLOOKUP(D45,Entities!A:A,1,FALSE)</f>
        <v>QE Objective Statement</v>
      </c>
    </row>
    <row r="46" spans="1:6" x14ac:dyDescent="0.35">
      <c r="A46" s="83"/>
      <c r="B46" s="84"/>
      <c r="C46" s="83"/>
      <c r="D46" s="8" t="s">
        <v>219</v>
      </c>
      <c r="E46" s="27" t="s">
        <v>215</v>
      </c>
      <c r="F46" s="27" t="str">
        <f>VLOOKUP(D46,Entities!A:A,1,FALSE)</f>
        <v>QE Objective Statement Hierarchy</v>
      </c>
    </row>
    <row r="47" spans="1:6" x14ac:dyDescent="0.35">
      <c r="A47" s="83" t="s">
        <v>245</v>
      </c>
      <c r="B47" s="90">
        <v>1</v>
      </c>
      <c r="C47" s="87" t="s">
        <v>1750</v>
      </c>
      <c r="D47" s="8" t="s">
        <v>1357</v>
      </c>
      <c r="E47" s="27" t="s">
        <v>245</v>
      </c>
      <c r="F47" s="27" t="str">
        <f>VLOOKUP(D47,Entities!A:A,1,FALSE)</f>
        <v>Address Line Type</v>
      </c>
    </row>
    <row r="48" spans="1:6" x14ac:dyDescent="0.35">
      <c r="A48" s="83"/>
      <c r="B48" s="91"/>
      <c r="C48" s="92"/>
      <c r="D48" s="8" t="s">
        <v>105</v>
      </c>
      <c r="E48" s="27" t="s">
        <v>245</v>
      </c>
      <c r="F48" s="27" t="str">
        <f>VLOOKUP(D48,Entities!A:A,1,FALSE)</f>
        <v>Age Range Type</v>
      </c>
    </row>
    <row r="49" spans="1:6" x14ac:dyDescent="0.35">
      <c r="A49" s="83"/>
      <c r="B49" s="91"/>
      <c r="C49" s="92"/>
      <c r="D49" s="8" t="s">
        <v>1765</v>
      </c>
      <c r="E49" s="27" t="s">
        <v>245</v>
      </c>
      <c r="F49" s="27" t="str">
        <f>VLOOKUP(D49,Entities!A:A,1,FALSE)</f>
        <v>AO Preference Qualifier Type</v>
      </c>
    </row>
    <row r="50" spans="1:6" x14ac:dyDescent="0.35">
      <c r="A50" s="83"/>
      <c r="B50" s="91"/>
      <c r="C50" s="92"/>
      <c r="D50" s="8" t="s">
        <v>412</v>
      </c>
      <c r="E50" s="27" t="s">
        <v>245</v>
      </c>
      <c r="F50" s="27" t="str">
        <f>VLOOKUP(D50,Entities!A:A,1,FALSE)</f>
        <v>Assessment Medium Type</v>
      </c>
    </row>
    <row r="51" spans="1:6" x14ac:dyDescent="0.35">
      <c r="A51" s="83"/>
      <c r="B51" s="91"/>
      <c r="C51" s="92"/>
      <c r="D51" s="8" t="s">
        <v>107</v>
      </c>
      <c r="E51" s="27" t="s">
        <v>245</v>
      </c>
      <c r="F51" s="27" t="str">
        <f>VLOOKUP(D51,Entities!A:A,1,FALSE)</f>
        <v>Assessment Method Type</v>
      </c>
    </row>
    <row r="52" spans="1:6" x14ac:dyDescent="0.35">
      <c r="A52" s="83"/>
      <c r="B52" s="91"/>
      <c r="C52" s="92"/>
      <c r="D52" s="8" t="s">
        <v>89</v>
      </c>
      <c r="E52" s="27" t="s">
        <v>245</v>
      </c>
      <c r="F52" s="27" t="str">
        <f>VLOOKUP(D52,Entities!A:A,1,FALSE)</f>
        <v>Award Level Type</v>
      </c>
    </row>
    <row r="53" spans="1:6" x14ac:dyDescent="0.35">
      <c r="A53" s="83"/>
      <c r="B53" s="91"/>
      <c r="C53" s="92"/>
      <c r="D53" s="8" t="s">
        <v>91</v>
      </c>
      <c r="E53" s="27" t="s">
        <v>245</v>
      </c>
      <c r="F53" s="27" t="str">
        <f>VLOOKUP(D53,Entities!A:A,1,FALSE)</f>
        <v>Award Type</v>
      </c>
    </row>
    <row r="54" spans="1:6" x14ac:dyDescent="0.35">
      <c r="A54" s="83"/>
      <c r="B54" s="91"/>
      <c r="C54" s="92"/>
      <c r="D54" s="8" t="s">
        <v>151</v>
      </c>
      <c r="E54" s="27" t="s">
        <v>245</v>
      </c>
      <c r="F54" s="27" t="str">
        <f>VLOOKUP(D54,Entities!A:A,1,FALSE)</f>
        <v>Centre Auth Decl Status Type</v>
      </c>
    </row>
    <row r="55" spans="1:6" x14ac:dyDescent="0.35">
      <c r="A55" s="83"/>
      <c r="B55" s="91"/>
      <c r="C55" s="92"/>
      <c r="D55" s="8" t="s">
        <v>93</v>
      </c>
      <c r="E55" s="27" t="s">
        <v>245</v>
      </c>
      <c r="F55" s="27" t="str">
        <f>VLOOKUP(D55,Entities!A:A,1,FALSE)</f>
        <v>Course Length Type</v>
      </c>
    </row>
    <row r="56" spans="1:6" x14ac:dyDescent="0.35">
      <c r="A56" s="83"/>
      <c r="B56" s="91"/>
      <c r="C56" s="92"/>
      <c r="D56" s="8" t="s">
        <v>108</v>
      </c>
      <c r="E56" s="27" t="s">
        <v>245</v>
      </c>
      <c r="F56" s="27" t="str">
        <f>VLOOKUP(D56,Entities!A:A,1,FALSE)</f>
        <v>Currency Type</v>
      </c>
    </row>
    <row r="57" spans="1:6" x14ac:dyDescent="0.35">
      <c r="A57" s="83"/>
      <c r="B57" s="91"/>
      <c r="C57" s="92"/>
      <c r="D57" s="8" t="s">
        <v>203</v>
      </c>
      <c r="E57" s="27" t="s">
        <v>245</v>
      </c>
      <c r="F57" s="27" t="str">
        <f>VLOOKUP(D57,Entities!A:A,1,FALSE)</f>
        <v>Digital Image File Type</v>
      </c>
    </row>
    <row r="58" spans="1:6" x14ac:dyDescent="0.35">
      <c r="A58" s="83"/>
      <c r="B58" s="91"/>
      <c r="C58" s="92"/>
      <c r="D58" s="8" t="s">
        <v>1328</v>
      </c>
      <c r="E58" s="27" t="s">
        <v>245</v>
      </c>
      <c r="F58" s="27" t="str">
        <f>VLOOKUP(D58,Entities!A:A,1,FALSE)</f>
        <v>Gender Type</v>
      </c>
    </row>
    <row r="59" spans="1:6" x14ac:dyDescent="0.35">
      <c r="A59" s="83"/>
      <c r="B59" s="91"/>
      <c r="C59" s="92"/>
      <c r="D59" s="8" t="s">
        <v>9</v>
      </c>
      <c r="E59" s="27" t="s">
        <v>245</v>
      </c>
      <c r="F59" s="27" t="str">
        <f>VLOOKUP(D59,Entities!A:A,1,FALSE)</f>
        <v>Language Type</v>
      </c>
    </row>
    <row r="60" spans="1:6" x14ac:dyDescent="0.35">
      <c r="A60" s="83"/>
      <c r="B60" s="91"/>
      <c r="C60" s="92"/>
      <c r="D60" s="8" t="s">
        <v>213</v>
      </c>
      <c r="E60" s="27" t="s">
        <v>245</v>
      </c>
      <c r="F60" s="27" t="str">
        <f>VLOOKUP(D60,Entities!A:A,1,FALSE)</f>
        <v>Learning Unit Level Type</v>
      </c>
    </row>
    <row r="61" spans="1:6" x14ac:dyDescent="0.35">
      <c r="A61" s="83"/>
      <c r="B61" s="91"/>
      <c r="C61" s="92"/>
      <c r="D61" s="8" t="s">
        <v>348</v>
      </c>
      <c r="E61" s="27" t="s">
        <v>245</v>
      </c>
      <c r="F61" s="27" t="str">
        <f>VLOOKUP(D61,Entities!A:A,1,FALSE)</f>
        <v>Legal Sex Type</v>
      </c>
    </row>
    <row r="62" spans="1:6" x14ac:dyDescent="0.35">
      <c r="A62" s="83"/>
      <c r="B62" s="91"/>
      <c r="C62" s="92"/>
      <c r="D62" s="8" t="s">
        <v>328</v>
      </c>
      <c r="E62" s="27" t="s">
        <v>245</v>
      </c>
      <c r="F62" s="27" t="str">
        <f>VLOOKUP(D62,Entities!A:A,1,FALSE)</f>
        <v>Locator Identifier Type</v>
      </c>
    </row>
    <row r="63" spans="1:6" x14ac:dyDescent="0.35">
      <c r="A63" s="83"/>
      <c r="B63" s="91"/>
      <c r="C63" s="92"/>
      <c r="D63" s="8" t="s">
        <v>329</v>
      </c>
      <c r="E63" s="27" t="s">
        <v>245</v>
      </c>
      <c r="F63" s="27" t="str">
        <f>VLOOKUP(D63,Entities!A:A,1,FALSE)</f>
        <v>Locator Type</v>
      </c>
    </row>
    <row r="64" spans="1:6" x14ac:dyDescent="0.35">
      <c r="A64" s="83"/>
      <c r="B64" s="91"/>
      <c r="C64" s="92"/>
      <c r="D64" s="8" t="s">
        <v>332</v>
      </c>
      <c r="E64" s="27" t="s">
        <v>245</v>
      </c>
      <c r="F64" s="27" t="str">
        <f>VLOOKUP(D64,Entities!A:A,1,FALSE)</f>
        <v>Party Contact Use Type</v>
      </c>
    </row>
    <row r="65" spans="1:6" x14ac:dyDescent="0.35">
      <c r="A65" s="83"/>
      <c r="B65" s="91"/>
      <c r="C65" s="92"/>
      <c r="D65" s="8" t="s">
        <v>30</v>
      </c>
      <c r="E65" s="27" t="s">
        <v>245</v>
      </c>
      <c r="F65" s="27" t="str">
        <f>VLOOKUP(D65,Entities!A:A,1,FALSE)</f>
        <v>Party Name Component Type</v>
      </c>
    </row>
    <row r="66" spans="1:6" x14ac:dyDescent="0.35">
      <c r="A66" s="83"/>
      <c r="B66" s="91"/>
      <c r="C66" s="92"/>
      <c r="D66" s="8" t="s">
        <v>1781</v>
      </c>
      <c r="E66" s="27" t="s">
        <v>245</v>
      </c>
      <c r="F66" s="27" t="str">
        <f>VLOOKUP(D66,Entities!A:A,1,FALSE)</f>
        <v>Party Name Type</v>
      </c>
    </row>
    <row r="67" spans="1:6" x14ac:dyDescent="0.35">
      <c r="A67" s="83"/>
      <c r="B67" s="91"/>
      <c r="C67" s="92"/>
      <c r="D67" s="8" t="s">
        <v>238</v>
      </c>
      <c r="E67" s="27" t="s">
        <v>245</v>
      </c>
      <c r="F67" s="27" t="str">
        <f>VLOOKUP(D67,Entities!A:A,1,FALSE)</f>
        <v>Party Name Use Type</v>
      </c>
    </row>
    <row r="68" spans="1:6" x14ac:dyDescent="0.35">
      <c r="A68" s="83"/>
      <c r="B68" s="91"/>
      <c r="C68" s="92"/>
      <c r="D68" s="8" t="s">
        <v>39</v>
      </c>
      <c r="E68" s="27" t="s">
        <v>245</v>
      </c>
      <c r="F68" s="27" t="str">
        <f>VLOOKUP(D68,Entities!A:A,1,FALSE)</f>
        <v>Party Role Type</v>
      </c>
    </row>
    <row r="69" spans="1:6" x14ac:dyDescent="0.35">
      <c r="A69" s="83"/>
      <c r="B69" s="91"/>
      <c r="C69" s="92"/>
      <c r="D69" s="8" t="s">
        <v>287</v>
      </c>
      <c r="E69" s="27" t="s">
        <v>245</v>
      </c>
      <c r="F69" s="27" t="str">
        <f>VLOOKUP(D69,Entities!A:A,1,FALSE)</f>
        <v>Party RR Reference Type</v>
      </c>
    </row>
    <row r="70" spans="1:6" x14ac:dyDescent="0.35">
      <c r="A70" s="83"/>
      <c r="B70" s="91"/>
      <c r="C70" s="92"/>
      <c r="D70" s="8" t="s">
        <v>242</v>
      </c>
      <c r="E70" s="27" t="s">
        <v>245</v>
      </c>
      <c r="F70" s="27" t="str">
        <f>VLOOKUP(D70,Entities!A:A,1,FALSE)</f>
        <v>Party Type</v>
      </c>
    </row>
    <row r="71" spans="1:6" x14ac:dyDescent="0.35">
      <c r="A71" s="83"/>
      <c r="B71" s="91"/>
      <c r="C71" s="92"/>
      <c r="D71" s="8" t="s">
        <v>1355</v>
      </c>
      <c r="E71" s="27" t="s">
        <v>245</v>
      </c>
      <c r="F71" s="27" t="str">
        <f>VLOOKUP(D71,Entities!A:A,1,FALSE)</f>
        <v>Postal Address Type</v>
      </c>
    </row>
    <row r="72" spans="1:6" x14ac:dyDescent="0.35">
      <c r="A72" s="83"/>
      <c r="B72" s="91"/>
      <c r="C72" s="92"/>
      <c r="D72" s="8" t="s">
        <v>95</v>
      </c>
      <c r="E72" s="27" t="s">
        <v>245</v>
      </c>
      <c r="F72" s="27" t="str">
        <f>VLOOKUP(D72,Entities!A:A,1,FALSE)</f>
        <v>Private Learner Type</v>
      </c>
    </row>
    <row r="73" spans="1:6" x14ac:dyDescent="0.35">
      <c r="A73" s="83"/>
      <c r="B73" s="91"/>
      <c r="C73" s="92"/>
      <c r="D73" s="8" t="s">
        <v>163</v>
      </c>
      <c r="E73" s="27" t="s">
        <v>245</v>
      </c>
      <c r="F73" s="27" t="str">
        <f>VLOOKUP(D73,Entities!A:A,1,FALSE)</f>
        <v>QE Booking Type</v>
      </c>
    </row>
    <row r="74" spans="1:6" x14ac:dyDescent="0.35">
      <c r="A74" s="83"/>
      <c r="B74" s="91"/>
      <c r="C74" s="92"/>
      <c r="D74" s="8" t="s">
        <v>87</v>
      </c>
      <c r="E74" s="27" t="s">
        <v>245</v>
      </c>
      <c r="F74" s="27" t="str">
        <f>VLOOKUP(D74,Entities!A:A,1,FALSE)</f>
        <v>QE Delivery Model Type</v>
      </c>
    </row>
    <row r="75" spans="1:6" x14ac:dyDescent="0.35">
      <c r="A75" s="83"/>
      <c r="B75" s="91"/>
      <c r="C75" s="92"/>
      <c r="D75" s="8" t="s">
        <v>100</v>
      </c>
      <c r="E75" s="27" t="s">
        <v>245</v>
      </c>
      <c r="F75" s="27" t="str">
        <f>VLOOKUP(D75,Entities!A:A,1,FALSE)</f>
        <v>QE Evidence Requirement Type</v>
      </c>
    </row>
    <row r="76" spans="1:6" x14ac:dyDescent="0.35">
      <c r="A76" s="83"/>
      <c r="B76" s="91"/>
      <c r="C76" s="92"/>
      <c r="D76" s="8" t="s">
        <v>285</v>
      </c>
      <c r="E76" s="27" t="s">
        <v>245</v>
      </c>
      <c r="F76" s="27" t="str">
        <f>VLOOKUP(D76,Entities!A:A,1,FALSE)</f>
        <v>QE Fee Category Type</v>
      </c>
    </row>
    <row r="77" spans="1:6" x14ac:dyDescent="0.35">
      <c r="A77" s="83"/>
      <c r="B77" s="91"/>
      <c r="C77" s="92"/>
      <c r="D77" s="8" t="s">
        <v>1763</v>
      </c>
      <c r="E77" s="27" t="s">
        <v>245</v>
      </c>
      <c r="F77" s="27" t="str">
        <f>VLOOKUP(D77,Entities!A:A,1,FALSE)</f>
        <v>QE Geog Zone Type</v>
      </c>
    </row>
    <row r="78" spans="1:6" x14ac:dyDescent="0.35">
      <c r="A78" s="83"/>
      <c r="B78" s="91"/>
      <c r="C78" s="92"/>
      <c r="D78" s="8" t="s">
        <v>1767</v>
      </c>
      <c r="E78" s="27" t="s">
        <v>245</v>
      </c>
      <c r="F78" s="27" t="str">
        <f>VLOOKUP(D78,Entities!A:A,1,FALSE)</f>
        <v>QE Learner Identifier Qualifier Type</v>
      </c>
    </row>
    <row r="79" spans="1:6" x14ac:dyDescent="0.35">
      <c r="A79" s="83"/>
      <c r="B79" s="91"/>
      <c r="C79" s="92"/>
      <c r="D79" s="8" t="s">
        <v>519</v>
      </c>
      <c r="E79" s="27" t="s">
        <v>245</v>
      </c>
      <c r="F79" s="27" t="str">
        <f>VLOOKUP(D79,Entities!A:A,1,FALSE)</f>
        <v>QE Learning Hours Type</v>
      </c>
    </row>
    <row r="80" spans="1:6" x14ac:dyDescent="0.35">
      <c r="A80" s="83"/>
      <c r="B80" s="91"/>
      <c r="C80" s="92"/>
      <c r="D80" s="8" t="s">
        <v>290</v>
      </c>
      <c r="E80" s="27" t="s">
        <v>245</v>
      </c>
      <c r="F80" s="27" t="str">
        <f>VLOOKUP(D80,Entities!A:A,1,FALSE)</f>
        <v>QE Moderation Type</v>
      </c>
    </row>
    <row r="81" spans="1:6" x14ac:dyDescent="0.35">
      <c r="A81" s="83"/>
      <c r="B81" s="91"/>
      <c r="C81" s="92"/>
      <c r="D81" s="8" t="s">
        <v>150</v>
      </c>
      <c r="E81" s="27" t="s">
        <v>245</v>
      </c>
      <c r="F81" s="27" t="str">
        <f>VLOOKUP(D81,Entities!A:A,1,FALSE)</f>
        <v>QE Outcome Amndmnt Reason Type</v>
      </c>
    </row>
    <row r="82" spans="1:6" x14ac:dyDescent="0.35">
      <c r="A82" s="83"/>
      <c r="B82" s="91"/>
      <c r="C82" s="92"/>
      <c r="D82" s="8" t="s">
        <v>205</v>
      </c>
      <c r="E82" s="27" t="s">
        <v>245</v>
      </c>
      <c r="F82" s="27" t="str">
        <f>VLOOKUP(D82,Entities!A:A,1,FALSE)</f>
        <v>QE Outcome Category Type</v>
      </c>
    </row>
    <row r="83" spans="1:6" x14ac:dyDescent="0.35">
      <c r="A83" s="83"/>
      <c r="B83" s="91"/>
      <c r="C83" s="92"/>
      <c r="D83" s="8" t="s">
        <v>178</v>
      </c>
      <c r="E83" s="27" t="s">
        <v>245</v>
      </c>
      <c r="F83" s="27" t="str">
        <f>VLOOKUP(D83,Entities!A:A,1,FALSE)</f>
        <v>QE Outcome Qualifier Type</v>
      </c>
    </row>
    <row r="84" spans="1:6" x14ac:dyDescent="0.35">
      <c r="A84" s="83"/>
      <c r="B84" s="91"/>
      <c r="C84" s="92"/>
      <c r="D84" s="8" t="s">
        <v>152</v>
      </c>
      <c r="E84" s="27" t="s">
        <v>245</v>
      </c>
      <c r="F84" s="27" t="str">
        <f>VLOOKUP(D84,Entities!A:A,1,FALSE)</f>
        <v>QE Outcome Status Type</v>
      </c>
    </row>
    <row r="85" spans="1:6" x14ac:dyDescent="0.35">
      <c r="A85" s="83"/>
      <c r="B85" s="91"/>
      <c r="C85" s="92"/>
      <c r="D85" s="8" t="s">
        <v>153</v>
      </c>
      <c r="E85" s="27" t="s">
        <v>245</v>
      </c>
      <c r="F85" s="27" t="str">
        <f>VLOOKUP(D85,Entities!A:A,1,FALSE)</f>
        <v>QE Outcome Value Type</v>
      </c>
    </row>
    <row r="86" spans="1:6" x14ac:dyDescent="0.35">
      <c r="A86" s="83"/>
      <c r="B86" s="91"/>
      <c r="C86" s="92"/>
      <c r="D86" s="8" t="s">
        <v>520</v>
      </c>
      <c r="E86" s="27" t="s">
        <v>245</v>
      </c>
      <c r="F86" s="27" t="str">
        <f>VLOOKUP(D86,Entities!A:A,1,FALSE)</f>
        <v>QE Performance Table Type</v>
      </c>
    </row>
    <row r="87" spans="1:6" x14ac:dyDescent="0.35">
      <c r="A87" s="83"/>
      <c r="B87" s="91"/>
      <c r="C87" s="92"/>
      <c r="D87" s="8" t="s">
        <v>1769</v>
      </c>
      <c r="E87" s="27" t="s">
        <v>245</v>
      </c>
      <c r="F87" s="27" t="str">
        <f>VLOOKUP(D87,Entities!A:A,1,FALSE)</f>
        <v>QE Preference Qualifier Type</v>
      </c>
    </row>
    <row r="88" spans="1:6" x14ac:dyDescent="0.35">
      <c r="A88" s="83"/>
      <c r="B88" s="91"/>
      <c r="C88" s="92"/>
      <c r="D88" s="8" t="s">
        <v>209</v>
      </c>
      <c r="E88" s="27" t="s">
        <v>245</v>
      </c>
      <c r="F88" s="27" t="str">
        <f>VLOOKUP(D88,Entities!A:A,1,FALSE)</f>
        <v>QE Relationship Rule Type</v>
      </c>
    </row>
    <row r="89" spans="1:6" x14ac:dyDescent="0.35">
      <c r="A89" s="83"/>
      <c r="B89" s="91"/>
      <c r="C89" s="92"/>
      <c r="D89" s="8" t="s">
        <v>59</v>
      </c>
      <c r="E89" s="27" t="s">
        <v>245</v>
      </c>
      <c r="F89" s="27" t="str">
        <f>VLOOKUP(D89,Entities!A:A,1,FALSE)</f>
        <v>QE Relationship Type</v>
      </c>
    </row>
    <row r="90" spans="1:6" x14ac:dyDescent="0.35">
      <c r="A90" s="83"/>
      <c r="B90" s="91"/>
      <c r="C90" s="92"/>
      <c r="D90" s="8" t="s">
        <v>1783</v>
      </c>
      <c r="E90" s="27" t="s">
        <v>245</v>
      </c>
      <c r="F90" s="27" t="str">
        <f>VLOOKUP(D90,Entities!A:A,1,FALSE)</f>
        <v>Qual Category Type</v>
      </c>
    </row>
    <row r="91" spans="1:6" x14ac:dyDescent="0.35">
      <c r="A91" s="83"/>
      <c r="B91" s="91"/>
      <c r="C91" s="92"/>
      <c r="D91" s="8" t="s">
        <v>208</v>
      </c>
      <c r="E91" s="27" t="s">
        <v>245</v>
      </c>
      <c r="F91" s="27" t="str">
        <f>VLOOKUP(D91,Entities!A:A,1,FALSE)</f>
        <v>Qual Frmwrk Level Tier Type</v>
      </c>
    </row>
    <row r="92" spans="1:6" x14ac:dyDescent="0.35">
      <c r="A92" s="83"/>
      <c r="B92" s="91"/>
      <c r="C92" s="92"/>
      <c r="D92" s="8" t="s">
        <v>50</v>
      </c>
      <c r="E92" s="27" t="s">
        <v>245</v>
      </c>
      <c r="F92" s="27" t="str">
        <f>VLOOKUP(D92,Entities!A:A,1,FALSE)</f>
        <v>Qualification Element Type</v>
      </c>
    </row>
    <row r="93" spans="1:6" x14ac:dyDescent="0.35">
      <c r="A93" s="83"/>
      <c r="B93" s="91"/>
      <c r="C93" s="92"/>
      <c r="D93" s="8" t="s">
        <v>20</v>
      </c>
      <c r="E93" s="27" t="s">
        <v>245</v>
      </c>
      <c r="F93" s="27" t="str">
        <f>VLOOKUP(D93,Entities!A:A,1,FALSE)</f>
        <v>Qualification Framework Type</v>
      </c>
    </row>
    <row r="94" spans="1:6" x14ac:dyDescent="0.35">
      <c r="A94" s="83"/>
      <c r="B94" s="91"/>
      <c r="C94" s="92"/>
      <c r="D94" s="8" t="s">
        <v>214</v>
      </c>
      <c r="E94" s="27" t="s">
        <v>245</v>
      </c>
      <c r="F94" s="27" t="str">
        <f>VLOOKUP(D94,Entities!A:A,1,FALSE)</f>
        <v>Study Guide Available Type</v>
      </c>
    </row>
    <row r="95" spans="1:6" x14ac:dyDescent="0.35">
      <c r="A95" s="83"/>
      <c r="B95" s="91"/>
      <c r="C95" s="92"/>
      <c r="D95" s="8" t="s">
        <v>85</v>
      </c>
      <c r="E95" s="27" t="s">
        <v>245</v>
      </c>
      <c r="F95" s="27" t="str">
        <f>VLOOKUP(D95,Entities!A:A,1,FALSE)</f>
        <v>Study Guide Reference Type</v>
      </c>
    </row>
    <row r="96" spans="1:6" x14ac:dyDescent="0.35">
      <c r="A96" s="83"/>
      <c r="B96" s="91"/>
      <c r="C96" s="92"/>
      <c r="D96" s="8" t="s">
        <v>570</v>
      </c>
      <c r="E96" s="27" t="s">
        <v>245</v>
      </c>
      <c r="F96" s="27" t="str">
        <f>VLOOKUP(D96,Entities!A:A,1,FALSE)</f>
        <v>Subject Clas Level Type</v>
      </c>
    </row>
    <row r="97" spans="1:6" x14ac:dyDescent="0.35">
      <c r="A97" s="83"/>
      <c r="B97" s="91"/>
      <c r="C97" s="92"/>
      <c r="D97" s="8" t="s">
        <v>556</v>
      </c>
      <c r="E97" s="27" t="s">
        <v>245</v>
      </c>
      <c r="F97" s="27" t="str">
        <f>VLOOKUP(D97,Entities!A:A,1,FALSE)</f>
        <v>Subject Classification Type</v>
      </c>
    </row>
    <row r="98" spans="1:6" x14ac:dyDescent="0.35">
      <c r="A98" s="83"/>
      <c r="B98" s="91"/>
      <c r="C98" s="92"/>
      <c r="D98" s="8" t="s">
        <v>99</v>
      </c>
      <c r="E98" s="27" t="s">
        <v>245</v>
      </c>
      <c r="F98" s="27" t="str">
        <f>VLOOKUP(D98,Entities!A:A,1,FALSE)</f>
        <v>Tier Level Type</v>
      </c>
    </row>
    <row r="99" spans="1:6" x14ac:dyDescent="0.35">
      <c r="A99" s="83"/>
      <c r="B99" s="93"/>
      <c r="C99" s="89"/>
      <c r="D99" s="8" t="s">
        <v>1775</v>
      </c>
      <c r="E99" s="27" t="s">
        <v>245</v>
      </c>
      <c r="F99" s="27" t="str">
        <f>VLOOKUP(D99,Entities!A:A,1,FALSE)</f>
        <v>TRB Mode Type</v>
      </c>
    </row>
    <row r="100" spans="1:6" x14ac:dyDescent="0.35">
      <c r="A100" s="83"/>
      <c r="B100" s="90">
        <v>2</v>
      </c>
      <c r="C100" s="87" t="s">
        <v>1826</v>
      </c>
      <c r="D100" s="8" t="s">
        <v>1377</v>
      </c>
      <c r="E100" s="27" t="s">
        <v>245</v>
      </c>
      <c r="F100" s="27" t="str">
        <f>VLOOKUP(D100,Entities!A:A,1,FALSE)</f>
        <v>AO Preference Type</v>
      </c>
    </row>
    <row r="101" spans="1:6" x14ac:dyDescent="0.35">
      <c r="A101" s="83"/>
      <c r="B101" s="93"/>
      <c r="C101" s="89"/>
      <c r="D101" s="8" t="s">
        <v>905</v>
      </c>
      <c r="E101" s="27" t="s">
        <v>245</v>
      </c>
      <c r="F101" s="27" t="str">
        <f>VLOOKUP(D101,Entities!A:A,1,FALSE)</f>
        <v>QE Preference Type</v>
      </c>
    </row>
    <row r="102" spans="1:6" x14ac:dyDescent="0.35">
      <c r="A102" s="83"/>
      <c r="B102" s="94">
        <v>3</v>
      </c>
      <c r="C102" s="10" t="s">
        <v>1827</v>
      </c>
      <c r="D102" s="8" t="s">
        <v>117</v>
      </c>
      <c r="E102" s="27" t="s">
        <v>245</v>
      </c>
      <c r="F102" s="27" t="str">
        <f>VLOOKUP(D102,Entities!A:A,1,FALSE)</f>
        <v>QE Outcome Type</v>
      </c>
    </row>
    <row r="103" spans="1:6" x14ac:dyDescent="0.35">
      <c r="A103" s="83"/>
      <c r="B103" s="90">
        <v>4</v>
      </c>
      <c r="C103" s="87" t="s">
        <v>1751</v>
      </c>
      <c r="D103" s="8" t="s">
        <v>586</v>
      </c>
      <c r="E103" s="27" t="s">
        <v>245</v>
      </c>
      <c r="F103" s="27" t="str">
        <f>VLOOKUP(D103,Entities!A:A,1,FALSE)</f>
        <v>Key Event Name</v>
      </c>
    </row>
    <row r="104" spans="1:6" x14ac:dyDescent="0.35">
      <c r="A104" s="83"/>
      <c r="B104" s="93"/>
      <c r="C104" s="89"/>
      <c r="D104" s="8" t="s">
        <v>1728</v>
      </c>
      <c r="E104" s="27" t="s">
        <v>245</v>
      </c>
      <c r="F104" s="27" t="str">
        <f>VLOOKUP(D104,Entities!A:A,1,FALSE)</f>
        <v>QE Availability Label</v>
      </c>
    </row>
    <row r="105" spans="1:6" x14ac:dyDescent="0.35">
      <c r="A105" s="83"/>
      <c r="B105" s="90">
        <v>6</v>
      </c>
      <c r="C105" s="87" t="s">
        <v>1749</v>
      </c>
      <c r="D105" s="8" t="s">
        <v>452</v>
      </c>
      <c r="E105" s="27" t="s">
        <v>245</v>
      </c>
      <c r="F105" s="27" t="str">
        <f>VLOOKUP(D105,Entities!A:A,1,FALSE)</f>
        <v>Grade Set</v>
      </c>
    </row>
    <row r="106" spans="1:6" x14ac:dyDescent="0.35">
      <c r="A106" s="83"/>
      <c r="B106" s="91"/>
      <c r="C106" s="92"/>
      <c r="D106" s="8" t="s">
        <v>454</v>
      </c>
      <c r="E106" s="27" t="s">
        <v>245</v>
      </c>
      <c r="F106" s="27" t="str">
        <f>VLOOKUP(D106,Entities!A:A,1,FALSE)</f>
        <v>Grade</v>
      </c>
    </row>
    <row r="107" spans="1:6" x14ac:dyDescent="0.35">
      <c r="A107" s="83"/>
      <c r="B107" s="93"/>
      <c r="C107" s="89"/>
      <c r="D107" s="8" t="s">
        <v>456</v>
      </c>
      <c r="E107" s="27" t="s">
        <v>245</v>
      </c>
      <c r="F107" s="27" t="str">
        <f>VLOOKUP(D107,Entities!A:A,1,FALSE)</f>
        <v>Grade Set Grade</v>
      </c>
    </row>
    <row r="108" spans="1:6" x14ac:dyDescent="0.35">
      <c r="A108" s="83"/>
      <c r="B108" s="90">
        <v>7</v>
      </c>
      <c r="C108" s="87" t="s">
        <v>547</v>
      </c>
      <c r="D108" s="8" t="s">
        <v>547</v>
      </c>
      <c r="E108" s="27" t="s">
        <v>245</v>
      </c>
      <c r="F108" s="27" t="str">
        <f>VLOOKUP(D108,Entities!A:A,1,FALSE)</f>
        <v>Subject Classification</v>
      </c>
    </row>
    <row r="109" spans="1:6" x14ac:dyDescent="0.35">
      <c r="A109" s="83"/>
      <c r="B109" s="93"/>
      <c r="C109" s="89"/>
      <c r="D109" s="8" t="s">
        <v>543</v>
      </c>
      <c r="E109" s="27" t="s">
        <v>245</v>
      </c>
      <c r="F109" s="27" t="str">
        <f>VLOOKUP(D109,Entities!A:A,1,FALSE)</f>
        <v>Subject Clas Hierarchy</v>
      </c>
    </row>
    <row r="110" spans="1:6" x14ac:dyDescent="0.35">
      <c r="A110" s="83"/>
      <c r="B110" s="90">
        <v>8</v>
      </c>
      <c r="C110" s="87" t="s">
        <v>1752</v>
      </c>
      <c r="D110" s="8" t="s">
        <v>1380</v>
      </c>
      <c r="E110" s="27" t="s">
        <v>245</v>
      </c>
      <c r="F110" s="27" t="str">
        <f>VLOOKUP(D110,Entities!A:A,1,FALSE)</f>
        <v>AO Preference</v>
      </c>
    </row>
    <row r="111" spans="1:6" x14ac:dyDescent="0.35">
      <c r="A111" s="83"/>
      <c r="B111" s="91"/>
      <c r="C111" s="92"/>
      <c r="D111" s="8" t="s">
        <v>1786</v>
      </c>
      <c r="E111" s="27" t="s">
        <v>245</v>
      </c>
      <c r="F111" s="27" t="str">
        <f>VLOOKUP(D111,Entities!A:A,1,FALSE)</f>
        <v>Country</v>
      </c>
    </row>
    <row r="112" spans="1:6" x14ac:dyDescent="0.35">
      <c r="A112" s="83"/>
      <c r="B112" s="91"/>
      <c r="C112" s="92"/>
      <c r="D112" s="8" t="s">
        <v>536</v>
      </c>
      <c r="E112" s="27" t="s">
        <v>245</v>
      </c>
      <c r="F112" s="27" t="str">
        <f>VLOOKUP(D112,Entities!A:A,1,FALSE)</f>
        <v>Qualification Category</v>
      </c>
    </row>
    <row r="113" spans="1:6" x14ac:dyDescent="0.35">
      <c r="A113" s="83"/>
      <c r="B113" s="91"/>
      <c r="C113" s="92"/>
      <c r="D113" s="8" t="s">
        <v>206</v>
      </c>
      <c r="E113" s="27" t="s">
        <v>245</v>
      </c>
      <c r="F113" s="27" t="str">
        <f>VLOOKUP(D113,Entities!A:A,1,FALSE)</f>
        <v>Qualification Framework</v>
      </c>
    </row>
    <row r="114" spans="1:6" x14ac:dyDescent="0.35">
      <c r="A114" s="83"/>
      <c r="B114" s="91"/>
      <c r="C114" s="92"/>
      <c r="D114" s="8" t="s">
        <v>505</v>
      </c>
      <c r="E114" s="27" t="s">
        <v>245</v>
      </c>
      <c r="F114" s="27" t="str">
        <f>VLOOKUP(D114,Entities!A:A,1,FALSE)</f>
        <v>QE Classification</v>
      </c>
    </row>
    <row r="115" spans="1:6" x14ac:dyDescent="0.35">
      <c r="A115" s="83"/>
      <c r="B115" s="91"/>
      <c r="C115" s="92"/>
      <c r="D115" s="8" t="s">
        <v>482</v>
      </c>
      <c r="E115" s="27" t="s">
        <v>245</v>
      </c>
      <c r="F115" s="27" t="str">
        <f>VLOOKUP(D115,Entities!A:A,1,FALSE)</f>
        <v>Qual Performance Table</v>
      </c>
    </row>
    <row r="116" spans="1:6" x14ac:dyDescent="0.35">
      <c r="A116" s="83"/>
      <c r="B116" s="93"/>
      <c r="C116" s="89"/>
      <c r="D116" s="8" t="s">
        <v>279</v>
      </c>
      <c r="E116" s="27" t="s">
        <v>245</v>
      </c>
      <c r="F116" s="27" t="str">
        <f>VLOOKUP(D116,Entities!A:A,1,FALSE)</f>
        <v>QE Fee Category</v>
      </c>
    </row>
  </sheetData>
  <sortState ref="A78:F79">
    <sortCondition ref="C44:C116"/>
  </sortState>
  <mergeCells count="32">
    <mergeCell ref="C7:C9"/>
    <mergeCell ref="C10:C11"/>
    <mergeCell ref="C2:C6"/>
    <mergeCell ref="A2:A46"/>
    <mergeCell ref="C41:C42"/>
    <mergeCell ref="C19:C25"/>
    <mergeCell ref="C13:C16"/>
    <mergeCell ref="C29:C31"/>
    <mergeCell ref="C38:C39"/>
    <mergeCell ref="C45:C46"/>
    <mergeCell ref="B45:B46"/>
    <mergeCell ref="B41:B42"/>
    <mergeCell ref="B2:B6"/>
    <mergeCell ref="B7:B9"/>
    <mergeCell ref="B10:B11"/>
    <mergeCell ref="B13:B16"/>
    <mergeCell ref="A47:A116"/>
    <mergeCell ref="C47:C99"/>
    <mergeCell ref="B47:B99"/>
    <mergeCell ref="C100:C101"/>
    <mergeCell ref="B100:B101"/>
    <mergeCell ref="B103:B104"/>
    <mergeCell ref="C103:C104"/>
    <mergeCell ref="C105:C107"/>
    <mergeCell ref="B105:B107"/>
    <mergeCell ref="B108:B109"/>
    <mergeCell ref="C108:C109"/>
    <mergeCell ref="B110:B116"/>
    <mergeCell ref="C110:C116"/>
    <mergeCell ref="B19:B25"/>
    <mergeCell ref="B29:B31"/>
    <mergeCell ref="B38:B39"/>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16"/>
  <sheetViews>
    <sheetView workbookViewId="0">
      <pane xSplit="1" ySplit="1" topLeftCell="B2" activePane="bottomRight" state="frozen"/>
      <selection pane="topRight" activeCell="B1" sqref="B1"/>
      <selection pane="bottomLeft" activeCell="A2" sqref="A2"/>
      <selection pane="bottomRight" activeCell="A6" sqref="A6"/>
    </sheetView>
  </sheetViews>
  <sheetFormatPr defaultRowHeight="14.4" x14ac:dyDescent="0.55000000000000004"/>
  <cols>
    <col min="1" max="1" width="30.83984375" style="82" bestFit="1" customWidth="1"/>
    <col min="2" max="2" width="27" bestFit="1" customWidth="1"/>
    <col min="3" max="4" width="38.578125" style="1" customWidth="1"/>
    <col min="5" max="5" width="29.83984375" style="1" bestFit="1" customWidth="1"/>
  </cols>
  <sheetData>
    <row r="1" spans="1:5" x14ac:dyDescent="0.55000000000000004">
      <c r="A1" s="55" t="s">
        <v>243</v>
      </c>
      <c r="B1" s="55" t="s">
        <v>878</v>
      </c>
      <c r="C1" s="55" t="s">
        <v>1538</v>
      </c>
      <c r="D1" s="55" t="s">
        <v>1273</v>
      </c>
      <c r="E1" s="55" t="s">
        <v>879</v>
      </c>
    </row>
    <row r="2" spans="1:5" ht="22.2" x14ac:dyDescent="0.55000000000000004">
      <c r="A2" s="55" t="s">
        <v>1356</v>
      </c>
      <c r="B2" s="52" t="s">
        <v>1356</v>
      </c>
      <c r="C2" s="52" t="s">
        <v>1362</v>
      </c>
      <c r="D2" s="60"/>
      <c r="E2" s="52" t="str">
        <f>VLOOKUP(A2,'Data Blocks'!D$2:E$116,2,FALSE)</f>
        <v>Locator</v>
      </c>
    </row>
    <row r="3" spans="1:5" ht="33.299999999999997" x14ac:dyDescent="0.55000000000000004">
      <c r="A3" s="55" t="s">
        <v>1357</v>
      </c>
      <c r="B3" s="52" t="s">
        <v>1357</v>
      </c>
      <c r="C3" s="52" t="s">
        <v>1363</v>
      </c>
      <c r="D3" s="60"/>
      <c r="E3" s="52" t="str">
        <f>VLOOKUP(A3,'Data Blocks'!D$2:E$116,2,FALSE)</f>
        <v>Reference Entity</v>
      </c>
    </row>
    <row r="4" spans="1:5" ht="33.299999999999997" x14ac:dyDescent="0.55000000000000004">
      <c r="A4" s="55" t="s">
        <v>105</v>
      </c>
      <c r="B4" s="52" t="s">
        <v>105</v>
      </c>
      <c r="C4" s="52" t="s">
        <v>1525</v>
      </c>
      <c r="D4" s="52" t="s">
        <v>1526</v>
      </c>
      <c r="E4" s="52" t="str">
        <f>VLOOKUP(A4,'Data Blocks'!D$2:E$116,2,FALSE)</f>
        <v>Reference Entity</v>
      </c>
    </row>
    <row r="5" spans="1:5" ht="33.299999999999997" x14ac:dyDescent="0.55000000000000004">
      <c r="A5" s="55" t="s">
        <v>1380</v>
      </c>
      <c r="B5" s="52" t="s">
        <v>1381</v>
      </c>
      <c r="C5" s="52" t="s">
        <v>1382</v>
      </c>
      <c r="D5" s="60"/>
      <c r="E5" s="52" t="str">
        <f>VLOOKUP(A5,'Data Blocks'!D$2:E$116,2,FALSE)</f>
        <v>Reference Entity</v>
      </c>
    </row>
    <row r="6" spans="1:5" ht="22.2" x14ac:dyDescent="0.55000000000000004">
      <c r="A6" s="55" t="s">
        <v>1765</v>
      </c>
      <c r="B6" s="52" t="s">
        <v>1773</v>
      </c>
      <c r="C6" s="52" t="s">
        <v>1527</v>
      </c>
      <c r="D6" s="60"/>
      <c r="E6" s="52" t="str">
        <f>VLOOKUP(A6,'Data Blocks'!D$2:E$116,2,FALSE)</f>
        <v>Reference Entity</v>
      </c>
    </row>
    <row r="7" spans="1:5" ht="22.2" x14ac:dyDescent="0.55000000000000004">
      <c r="A7" s="55" t="s">
        <v>1377</v>
      </c>
      <c r="B7" s="52" t="s">
        <v>1378</v>
      </c>
      <c r="C7" s="52" t="s">
        <v>1725</v>
      </c>
      <c r="D7" s="60"/>
      <c r="E7" s="52" t="str">
        <f>VLOOKUP(A7,'Data Blocks'!D$2:E$116,2,FALSE)</f>
        <v>Reference Entity</v>
      </c>
    </row>
    <row r="8" spans="1:5" ht="22.2" x14ac:dyDescent="0.55000000000000004">
      <c r="A8" s="55" t="s">
        <v>71</v>
      </c>
      <c r="B8" s="52" t="s">
        <v>71</v>
      </c>
      <c r="C8" s="52" t="s">
        <v>72</v>
      </c>
      <c r="D8" s="52"/>
      <c r="E8" s="52" t="str">
        <f>VLOOKUP(A8,'Data Blocks'!D$2:E$116,2,FALSE)</f>
        <v>Qualification Element</v>
      </c>
    </row>
    <row r="9" spans="1:5" ht="44.4" x14ac:dyDescent="0.55000000000000004">
      <c r="A9" s="55" t="s">
        <v>412</v>
      </c>
      <c r="B9" s="52" t="s">
        <v>412</v>
      </c>
      <c r="C9" s="52" t="s">
        <v>411</v>
      </c>
      <c r="D9" s="52"/>
      <c r="E9" s="52" t="str">
        <f>VLOOKUP(A9,'Data Blocks'!D$2:E$116,2,FALSE)</f>
        <v>Reference Entity</v>
      </c>
    </row>
    <row r="10" spans="1:5" ht="44.4" x14ac:dyDescent="0.55000000000000004">
      <c r="A10" s="55" t="s">
        <v>107</v>
      </c>
      <c r="B10" s="52" t="s">
        <v>107</v>
      </c>
      <c r="C10" s="52" t="s">
        <v>1564</v>
      </c>
      <c r="D10" s="52"/>
      <c r="E10" s="52" t="str">
        <f>VLOOKUP(A10,'Data Blocks'!D$2:E$116,2,FALSE)</f>
        <v>Reference Entity</v>
      </c>
    </row>
    <row r="11" spans="1:5" x14ac:dyDescent="0.55000000000000004">
      <c r="A11" s="55" t="s">
        <v>179</v>
      </c>
      <c r="B11" s="52" t="s">
        <v>179</v>
      </c>
      <c r="C11" s="52" t="s">
        <v>961</v>
      </c>
      <c r="D11" s="52"/>
      <c r="E11" s="52" t="str">
        <f>VLOOKUP(A11,'Data Blocks'!D$2:E$116,2,FALSE)</f>
        <v>Qualification Element</v>
      </c>
    </row>
    <row r="12" spans="1:5" ht="66.599999999999994" x14ac:dyDescent="0.55000000000000004">
      <c r="A12" s="55" t="s">
        <v>89</v>
      </c>
      <c r="B12" s="52" t="s">
        <v>89</v>
      </c>
      <c r="C12" s="52" t="s">
        <v>1545</v>
      </c>
      <c r="D12" s="52"/>
      <c r="E12" s="52" t="str">
        <f>VLOOKUP(A12,'Data Blocks'!D$2:E$116,2,FALSE)</f>
        <v>Reference Entity</v>
      </c>
    </row>
    <row r="13" spans="1:5" ht="55.5" x14ac:dyDescent="0.55000000000000004">
      <c r="A13" s="55" t="s">
        <v>91</v>
      </c>
      <c r="B13" s="52" t="s">
        <v>91</v>
      </c>
      <c r="C13" s="52" t="s">
        <v>1546</v>
      </c>
      <c r="D13" s="52"/>
      <c r="E13" s="52" t="str">
        <f>VLOOKUP(A13,'Data Blocks'!D$2:E$116,2,FALSE)</f>
        <v>Reference Entity</v>
      </c>
    </row>
    <row r="14" spans="1:5" ht="33.299999999999997" x14ac:dyDescent="0.55000000000000004">
      <c r="A14" s="55" t="s">
        <v>0</v>
      </c>
      <c r="B14" s="52" t="s">
        <v>0</v>
      </c>
      <c r="C14" s="52" t="s">
        <v>910</v>
      </c>
      <c r="D14" s="52" t="s">
        <v>962</v>
      </c>
      <c r="E14" s="52" t="str">
        <f>VLOOKUP(A14,'Data Blocks'!D$2:E$116,2,FALSE)</f>
        <v>Party Relationship Role</v>
      </c>
    </row>
    <row r="15" spans="1:5" ht="33.299999999999997" x14ac:dyDescent="0.55000000000000004">
      <c r="A15" s="55" t="s">
        <v>425</v>
      </c>
      <c r="B15" s="52" t="s">
        <v>425</v>
      </c>
      <c r="C15" s="52" t="s">
        <v>911</v>
      </c>
      <c r="D15" s="52" t="s">
        <v>426</v>
      </c>
      <c r="E15" s="52" t="str">
        <f>VLOOKUP(A15,'Data Blocks'!D$2:E$116,2,FALSE)</f>
        <v>Party Relationship Role</v>
      </c>
    </row>
    <row r="16" spans="1:5" ht="44.4" x14ac:dyDescent="0.55000000000000004">
      <c r="A16" s="55" t="s">
        <v>151</v>
      </c>
      <c r="B16" s="52" t="s">
        <v>850</v>
      </c>
      <c r="C16" s="52" t="s">
        <v>912</v>
      </c>
      <c r="D16" s="52"/>
      <c r="E16" s="52" t="str">
        <f>VLOOKUP(A16,'Data Blocks'!D$2:E$116,2,FALSE)</f>
        <v>Reference Entity</v>
      </c>
    </row>
    <row r="17" spans="1:5" ht="44.4" x14ac:dyDescent="0.55000000000000004">
      <c r="A17" s="55" t="s">
        <v>154</v>
      </c>
      <c r="B17" s="52" t="s">
        <v>154</v>
      </c>
      <c r="C17" s="52" t="s">
        <v>913</v>
      </c>
      <c r="D17" s="52"/>
      <c r="E17" s="52" t="str">
        <f>VLOOKUP(A17,'Data Blocks'!D$2:E$116,2,FALSE)</f>
        <v>Contributing QE Outcome</v>
      </c>
    </row>
    <row r="18" spans="1:5" ht="22.2" x14ac:dyDescent="0.55000000000000004">
      <c r="A18" s="55" t="s">
        <v>1786</v>
      </c>
      <c r="B18" s="52" t="s">
        <v>1786</v>
      </c>
      <c r="C18" s="52" t="s">
        <v>914</v>
      </c>
      <c r="D18" s="52"/>
      <c r="E18" s="52" t="str">
        <f>VLOOKUP(A18,'Data Blocks'!D$2:E$116,2,FALSE)</f>
        <v>Reference Entity</v>
      </c>
    </row>
    <row r="19" spans="1:5" ht="66.599999999999994" x14ac:dyDescent="0.55000000000000004">
      <c r="A19" s="55" t="s">
        <v>93</v>
      </c>
      <c r="B19" s="52" t="s">
        <v>93</v>
      </c>
      <c r="C19" s="52" t="s">
        <v>1547</v>
      </c>
      <c r="D19" s="52"/>
      <c r="E19" s="52" t="str">
        <f>VLOOKUP(A19,'Data Blocks'!D$2:E$116,2,FALSE)</f>
        <v>Reference Entity</v>
      </c>
    </row>
    <row r="20" spans="1:5" ht="22.2" x14ac:dyDescent="0.55000000000000004">
      <c r="A20" s="55" t="s">
        <v>108</v>
      </c>
      <c r="B20" s="52" t="s">
        <v>108</v>
      </c>
      <c r="C20" s="52" t="s">
        <v>915</v>
      </c>
      <c r="D20" s="52" t="s">
        <v>110</v>
      </c>
      <c r="E20" s="52" t="str">
        <f>VLOOKUP(A20,'Data Blocks'!D$2:E$116,2,FALSE)</f>
        <v>Reference Entity</v>
      </c>
    </row>
    <row r="21" spans="1:5" ht="33.299999999999997" x14ac:dyDescent="0.55000000000000004">
      <c r="A21" s="55" t="s">
        <v>203</v>
      </c>
      <c r="B21" s="52" t="s">
        <v>203</v>
      </c>
      <c r="C21" s="52" t="s">
        <v>916</v>
      </c>
      <c r="D21" s="52"/>
      <c r="E21" s="52" t="str">
        <f>VLOOKUP(A21,'Data Blocks'!D$2:E$116,2,FALSE)</f>
        <v>Reference Entity</v>
      </c>
    </row>
    <row r="22" spans="1:5" ht="33.299999999999997" x14ac:dyDescent="0.55000000000000004">
      <c r="A22" s="55" t="s">
        <v>330</v>
      </c>
      <c r="B22" s="52" t="s">
        <v>330</v>
      </c>
      <c r="C22" s="52" t="s">
        <v>331</v>
      </c>
      <c r="D22" s="52"/>
      <c r="E22" s="52" t="str">
        <f>VLOOKUP(A22,'Data Blocks'!D$2:E$116,2,FALSE)</f>
        <v>Locator</v>
      </c>
    </row>
    <row r="23" spans="1:5" ht="77.7" x14ac:dyDescent="0.55000000000000004">
      <c r="A23" s="55" t="s">
        <v>1328</v>
      </c>
      <c r="B23" s="52" t="s">
        <v>1328</v>
      </c>
      <c r="C23" s="52" t="s">
        <v>1814</v>
      </c>
      <c r="D23" s="52"/>
      <c r="E23" s="52" t="str">
        <f>VLOOKUP(A23,'Data Blocks'!D$2:E$116,2,FALSE)</f>
        <v>Reference Entity</v>
      </c>
    </row>
    <row r="24" spans="1:5" ht="33.299999999999997" x14ac:dyDescent="0.55000000000000004">
      <c r="A24" s="55" t="s">
        <v>454</v>
      </c>
      <c r="B24" s="52" t="s">
        <v>454</v>
      </c>
      <c r="C24" s="52" t="s">
        <v>453</v>
      </c>
      <c r="D24" s="52"/>
      <c r="E24" s="52" t="str">
        <f>VLOOKUP(A24,'Data Blocks'!D$2:E$116,2,FALSE)</f>
        <v>Reference Entity</v>
      </c>
    </row>
    <row r="25" spans="1:5" ht="55.5" x14ac:dyDescent="0.55000000000000004">
      <c r="A25" s="55" t="s">
        <v>452</v>
      </c>
      <c r="B25" s="52" t="s">
        <v>452</v>
      </c>
      <c r="C25" s="52" t="s">
        <v>451</v>
      </c>
      <c r="D25" s="52"/>
      <c r="E25" s="52" t="str">
        <f>VLOOKUP(A25,'Data Blocks'!D$2:E$116,2,FALSE)</f>
        <v>Reference Entity</v>
      </c>
    </row>
    <row r="26" spans="1:5" ht="55.5" x14ac:dyDescent="0.55000000000000004">
      <c r="A26" s="55" t="s">
        <v>456</v>
      </c>
      <c r="B26" s="52" t="s">
        <v>456</v>
      </c>
      <c r="C26" s="52" t="s">
        <v>455</v>
      </c>
      <c r="D26" s="52" t="s">
        <v>1327</v>
      </c>
      <c r="E26" s="52" t="str">
        <f>VLOOKUP(A26,'Data Blocks'!D$2:E$116,2,FALSE)</f>
        <v>Reference Entity</v>
      </c>
    </row>
    <row r="27" spans="1:5" s="7" customFormat="1" ht="22.2" x14ac:dyDescent="0.55000000000000004">
      <c r="A27" s="55" t="s">
        <v>586</v>
      </c>
      <c r="B27" s="52" t="s">
        <v>586</v>
      </c>
      <c r="C27" s="52" t="s">
        <v>1726</v>
      </c>
      <c r="D27" s="52"/>
      <c r="E27" s="52" t="str">
        <f>VLOOKUP(A27,'Data Blocks'!D$2:E$116,2,FALSE)</f>
        <v>Reference Entity</v>
      </c>
    </row>
    <row r="28" spans="1:5" x14ac:dyDescent="0.55000000000000004">
      <c r="A28" s="55" t="s">
        <v>9</v>
      </c>
      <c r="B28" s="52" t="s">
        <v>9</v>
      </c>
      <c r="C28" s="52" t="s">
        <v>917</v>
      </c>
      <c r="D28" s="52"/>
      <c r="E28" s="52" t="str">
        <f>VLOOKUP(A28,'Data Blocks'!D$2:E$116,2,FALSE)</f>
        <v>Reference Entity</v>
      </c>
    </row>
    <row r="29" spans="1:5" ht="22.2" x14ac:dyDescent="0.55000000000000004">
      <c r="A29" s="55" t="s">
        <v>11</v>
      </c>
      <c r="B29" s="52" t="s">
        <v>11</v>
      </c>
      <c r="C29" s="52" t="s">
        <v>918</v>
      </c>
      <c r="D29" s="52"/>
      <c r="E29" s="52" t="str">
        <f>VLOOKUP(A29,'Data Blocks'!D$2:E$116,2,FALSE)</f>
        <v>Party Relationship Role</v>
      </c>
    </row>
    <row r="30" spans="1:5" ht="33.299999999999997" x14ac:dyDescent="0.55000000000000004">
      <c r="A30" s="55" t="s">
        <v>210</v>
      </c>
      <c r="B30" s="52" t="s">
        <v>210</v>
      </c>
      <c r="C30" s="52" t="s">
        <v>919</v>
      </c>
      <c r="D30" s="52"/>
      <c r="E30" s="52" t="str">
        <f>VLOOKUP(A30,'Data Blocks'!D$2:E$116,2,FALSE)</f>
        <v>Qualification Element</v>
      </c>
    </row>
    <row r="31" spans="1:5" ht="33.299999999999997" x14ac:dyDescent="0.55000000000000004">
      <c r="A31" s="55" t="s">
        <v>213</v>
      </c>
      <c r="B31" s="52" t="s">
        <v>213</v>
      </c>
      <c r="C31" s="52" t="s">
        <v>920</v>
      </c>
      <c r="D31" s="52"/>
      <c r="E31" s="52" t="str">
        <f>VLOOKUP(A31,'Data Blocks'!D$2:E$116,2,FALSE)</f>
        <v>Reference Entity</v>
      </c>
    </row>
    <row r="32" spans="1:5" ht="44.4" x14ac:dyDescent="0.55000000000000004">
      <c r="A32" s="55" t="s">
        <v>348</v>
      </c>
      <c r="B32" s="52" t="s">
        <v>348</v>
      </c>
      <c r="C32" s="52" t="s">
        <v>1812</v>
      </c>
      <c r="D32" s="52"/>
      <c r="E32" s="52" t="str">
        <f>VLOOKUP(A32,'Data Blocks'!D$2:E$116,2,FALSE)</f>
        <v>Reference Entity</v>
      </c>
    </row>
    <row r="33" spans="1:5" ht="133.19999999999999" x14ac:dyDescent="0.55000000000000004">
      <c r="A33" s="55" t="s">
        <v>321</v>
      </c>
      <c r="B33" s="52" t="s">
        <v>321</v>
      </c>
      <c r="C33" s="52" t="s">
        <v>1544</v>
      </c>
      <c r="D33" s="52"/>
      <c r="E33" s="52" t="str">
        <f>VLOOKUP(A33,'Data Blocks'!D$2:E$116,2,FALSE)</f>
        <v>Locator</v>
      </c>
    </row>
    <row r="34" spans="1:5" ht="88.8" x14ac:dyDescent="0.55000000000000004">
      <c r="A34" s="55" t="s">
        <v>328</v>
      </c>
      <c r="B34" s="52" t="s">
        <v>328</v>
      </c>
      <c r="C34" s="52" t="s">
        <v>1530</v>
      </c>
      <c r="D34" s="52"/>
      <c r="E34" s="52" t="str">
        <f>VLOOKUP(A34,'Data Blocks'!D$2:E$116,2,FALSE)</f>
        <v>Reference Entity</v>
      </c>
    </row>
    <row r="35" spans="1:5" ht="44.4" x14ac:dyDescent="0.55000000000000004">
      <c r="A35" s="55" t="s">
        <v>329</v>
      </c>
      <c r="B35" s="52" t="s">
        <v>329</v>
      </c>
      <c r="C35" s="52" t="s">
        <v>921</v>
      </c>
      <c r="D35" s="52"/>
      <c r="E35" s="52" t="str">
        <f>VLOOKUP(A35,'Data Blocks'!D$2:E$116,2,FALSE)</f>
        <v>Reference Entity</v>
      </c>
    </row>
    <row r="36" spans="1:5" ht="33.299999999999997" x14ac:dyDescent="0.55000000000000004">
      <c r="A36" s="55" t="s">
        <v>1338</v>
      </c>
      <c r="B36" s="52" t="s">
        <v>1338</v>
      </c>
      <c r="C36" s="52" t="s">
        <v>1339</v>
      </c>
      <c r="D36" s="60"/>
      <c r="E36" s="52" t="str">
        <f>VLOOKUP(A36,'Data Blocks'!D$2:E$116,2,FALSE)</f>
        <v>Party</v>
      </c>
    </row>
    <row r="37" spans="1:5" ht="33.299999999999997" x14ac:dyDescent="0.55000000000000004">
      <c r="A37" s="55" t="s">
        <v>22</v>
      </c>
      <c r="B37" s="52" t="s">
        <v>22</v>
      </c>
      <c r="C37" s="52" t="s">
        <v>922</v>
      </c>
      <c r="D37" s="52"/>
      <c r="E37" s="52" t="str">
        <f>VLOOKUP(A37,'Data Blocks'!D$2:E$116,2,FALSE)</f>
        <v>Party</v>
      </c>
    </row>
    <row r="38" spans="1:5" ht="44.4" x14ac:dyDescent="0.55000000000000004">
      <c r="A38" s="55" t="s">
        <v>332</v>
      </c>
      <c r="B38" s="52" t="s">
        <v>332</v>
      </c>
      <c r="C38" s="52" t="s">
        <v>923</v>
      </c>
      <c r="D38" s="52"/>
      <c r="E38" s="52" t="str">
        <f>VLOOKUP(A38,'Data Blocks'!D$2:E$116,2,FALSE)</f>
        <v>Reference Entity</v>
      </c>
    </row>
    <row r="39" spans="1:5" ht="55.5" x14ac:dyDescent="0.55000000000000004">
      <c r="A39" s="55" t="s">
        <v>25</v>
      </c>
      <c r="B39" s="52" t="s">
        <v>25</v>
      </c>
      <c r="C39" s="52" t="s">
        <v>924</v>
      </c>
      <c r="D39" s="52" t="s">
        <v>26</v>
      </c>
      <c r="E39" s="52" t="str">
        <f>VLOOKUP(A39,'Data Blocks'!D$2:E$116,2,FALSE)</f>
        <v>Party Name</v>
      </c>
    </row>
    <row r="40" spans="1:5" ht="33.299999999999997" x14ac:dyDescent="0.55000000000000004">
      <c r="A40" s="55" t="s">
        <v>32</v>
      </c>
      <c r="B40" s="52" t="s">
        <v>32</v>
      </c>
      <c r="C40" s="52" t="s">
        <v>925</v>
      </c>
      <c r="D40" s="52" t="s">
        <v>441</v>
      </c>
      <c r="E40" s="52" t="str">
        <f>VLOOKUP(A40,'Data Blocks'!D$2:E$116,2,FALSE)</f>
        <v>Party Name</v>
      </c>
    </row>
    <row r="41" spans="1:5" ht="44.4" x14ac:dyDescent="0.55000000000000004">
      <c r="A41" s="55" t="s">
        <v>30</v>
      </c>
      <c r="B41" s="52" t="s">
        <v>30</v>
      </c>
      <c r="C41" s="52" t="s">
        <v>926</v>
      </c>
      <c r="D41" s="52"/>
      <c r="E41" s="52" t="str">
        <f>VLOOKUP(A41,'Data Blocks'!D$2:E$116,2,FALSE)</f>
        <v>Reference Entity</v>
      </c>
    </row>
    <row r="42" spans="1:5" ht="33.299999999999997" x14ac:dyDescent="0.55000000000000004">
      <c r="A42" s="55" t="s">
        <v>1781</v>
      </c>
      <c r="B42" s="52" t="s">
        <v>1781</v>
      </c>
      <c r="C42" s="52" t="s">
        <v>1534</v>
      </c>
      <c r="D42" s="60"/>
      <c r="E42" s="52" t="str">
        <f>VLOOKUP(A42,'Data Blocks'!D$2:E$116,2,FALSE)</f>
        <v>Reference Entity</v>
      </c>
    </row>
    <row r="43" spans="1:5" ht="44.4" x14ac:dyDescent="0.55000000000000004">
      <c r="A43" s="55" t="s">
        <v>238</v>
      </c>
      <c r="B43" s="52" t="s">
        <v>238</v>
      </c>
      <c r="C43" s="52" t="s">
        <v>1551</v>
      </c>
      <c r="D43" s="52" t="s">
        <v>1552</v>
      </c>
      <c r="E43" s="52" t="str">
        <f>VLOOKUP(A43,'Data Blocks'!D$2:E$116,2,FALSE)</f>
        <v>Reference Entity</v>
      </c>
    </row>
    <row r="44" spans="1:5" ht="44.4" x14ac:dyDescent="0.55000000000000004">
      <c r="A44" s="55" t="s">
        <v>228</v>
      </c>
      <c r="B44" s="52" t="s">
        <v>228</v>
      </c>
      <c r="C44" s="52" t="s">
        <v>927</v>
      </c>
      <c r="D44" s="52"/>
      <c r="E44" s="52" t="str">
        <f>VLOOKUP(A44,'Data Blocks'!D$2:E$116,2,FALSE)</f>
        <v>Party Relationship</v>
      </c>
    </row>
    <row r="45" spans="1:5" ht="144.30000000000001" x14ac:dyDescent="0.55000000000000004">
      <c r="A45" s="55" t="s">
        <v>323</v>
      </c>
      <c r="B45" s="52" t="s">
        <v>323</v>
      </c>
      <c r="C45" s="52" t="s">
        <v>1548</v>
      </c>
      <c r="D45" s="52"/>
      <c r="E45" s="52" t="str">
        <f>VLOOKUP(A45,'Data Blocks'!D$2:E$116,2,FALSE)</f>
        <v>Party Relationship Contact</v>
      </c>
    </row>
    <row r="46" spans="1:5" ht="88.8" x14ac:dyDescent="0.55000000000000004">
      <c r="A46" s="55" t="s">
        <v>236</v>
      </c>
      <c r="B46" s="52" t="s">
        <v>236</v>
      </c>
      <c r="C46" s="52" t="s">
        <v>928</v>
      </c>
      <c r="D46" s="52"/>
      <c r="E46" s="52" t="str">
        <f>VLOOKUP(A46,'Data Blocks'!D$2:E$116,2,FALSE)</f>
        <v>Party Relationship Name</v>
      </c>
    </row>
    <row r="47" spans="1:5" ht="55.5" x14ac:dyDescent="0.55000000000000004">
      <c r="A47" s="55" t="s">
        <v>35</v>
      </c>
      <c r="B47" s="52" t="s">
        <v>35</v>
      </c>
      <c r="C47" s="52" t="s">
        <v>1531</v>
      </c>
      <c r="D47" s="52"/>
      <c r="E47" s="52" t="str">
        <f>VLOOKUP(A47,'Data Blocks'!D$2:E$116,2,FALSE)</f>
        <v>Party Relationship Role</v>
      </c>
    </row>
    <row r="48" spans="1:5" ht="66.599999999999994" x14ac:dyDescent="0.55000000000000004">
      <c r="A48" s="55" t="s">
        <v>39</v>
      </c>
      <c r="B48" s="52" t="s">
        <v>39</v>
      </c>
      <c r="C48" s="52" t="s">
        <v>929</v>
      </c>
      <c r="D48" s="52"/>
      <c r="E48" s="52" t="str">
        <f>VLOOKUP(A48,'Data Blocks'!D$2:E$116,2,FALSE)</f>
        <v>Reference Entity</v>
      </c>
    </row>
    <row r="49" spans="1:5" ht="44.4" x14ac:dyDescent="0.55000000000000004">
      <c r="A49" s="55" t="s">
        <v>287</v>
      </c>
      <c r="B49" s="52" t="s">
        <v>287</v>
      </c>
      <c r="C49" s="52" t="s">
        <v>930</v>
      </c>
      <c r="D49" s="52"/>
      <c r="E49" s="52" t="str">
        <f>VLOOKUP(A49,'Data Blocks'!D$2:E$116,2,FALSE)</f>
        <v>Reference Entity</v>
      </c>
    </row>
    <row r="50" spans="1:5" ht="22.2" x14ac:dyDescent="0.55000000000000004">
      <c r="A50" s="55" t="s">
        <v>242</v>
      </c>
      <c r="B50" s="52" t="s">
        <v>242</v>
      </c>
      <c r="C50" s="52" t="s">
        <v>931</v>
      </c>
      <c r="D50" s="52"/>
      <c r="E50" s="52" t="str">
        <f>VLOOKUP(A50,'Data Blocks'!D$2:E$116,2,FALSE)</f>
        <v>Reference Entity</v>
      </c>
    </row>
    <row r="51" spans="1:5" ht="66.599999999999994" x14ac:dyDescent="0.55000000000000004">
      <c r="A51" s="55" t="s">
        <v>51</v>
      </c>
      <c r="B51" s="52" t="s">
        <v>51</v>
      </c>
      <c r="C51" s="52" t="s">
        <v>932</v>
      </c>
      <c r="D51" s="52" t="s">
        <v>964</v>
      </c>
      <c r="E51" s="52" t="str">
        <f>VLOOKUP(A51,'Data Blocks'!D$2:E$116,2,FALSE)</f>
        <v>Qualification Element</v>
      </c>
    </row>
    <row r="52" spans="1:5" ht="33.299999999999997" x14ac:dyDescent="0.55000000000000004">
      <c r="A52" s="55" t="s">
        <v>239</v>
      </c>
      <c r="B52" s="52" t="s">
        <v>239</v>
      </c>
      <c r="C52" s="52" t="s">
        <v>247</v>
      </c>
      <c r="D52" s="52"/>
      <c r="E52" s="52" t="str">
        <f>VLOOKUP(A52,'Data Blocks'!D$2:E$116,2,FALSE)</f>
        <v>Party</v>
      </c>
    </row>
    <row r="53" spans="1:5" ht="33.299999999999997" x14ac:dyDescent="0.55000000000000004">
      <c r="A53" s="55" t="s">
        <v>1354</v>
      </c>
      <c r="B53" s="52" t="s">
        <v>1354</v>
      </c>
      <c r="C53" s="52" t="s">
        <v>1364</v>
      </c>
      <c r="D53" s="60"/>
      <c r="E53" s="52" t="str">
        <f>VLOOKUP(A53,'Data Blocks'!D$2:E$116,2,FALSE)</f>
        <v>Locator</v>
      </c>
    </row>
    <row r="54" spans="1:5" ht="22.2" x14ac:dyDescent="0.55000000000000004">
      <c r="A54" s="55" t="s">
        <v>1355</v>
      </c>
      <c r="B54" s="52" t="s">
        <v>1355</v>
      </c>
      <c r="C54" s="52" t="s">
        <v>1365</v>
      </c>
      <c r="D54" s="60"/>
      <c r="E54" s="52" t="str">
        <f>VLOOKUP(A54,'Data Blocks'!D$2:E$116,2,FALSE)</f>
        <v>Reference Entity</v>
      </c>
    </row>
    <row r="55" spans="1:5" ht="44.4" x14ac:dyDescent="0.55000000000000004">
      <c r="A55" s="55" t="s">
        <v>95</v>
      </c>
      <c r="B55" s="52" t="s">
        <v>95</v>
      </c>
      <c r="C55" s="52" t="s">
        <v>933</v>
      </c>
      <c r="D55" s="52"/>
      <c r="E55" s="52" t="str">
        <f>VLOOKUP(A55,'Data Blocks'!D$2:E$116,2,FALSE)</f>
        <v>Reference Entity</v>
      </c>
    </row>
    <row r="56" spans="1:5" ht="133.19999999999999" x14ac:dyDescent="0.55000000000000004">
      <c r="A56" s="55" t="s">
        <v>106</v>
      </c>
      <c r="B56" s="52" t="s">
        <v>319</v>
      </c>
      <c r="C56" s="52" t="s">
        <v>1532</v>
      </c>
      <c r="D56" s="52"/>
      <c r="E56" s="52" t="str">
        <f>VLOOKUP(A56,'Data Blocks'!D$2:E$116,2,FALSE)</f>
        <v>QE Availability</v>
      </c>
    </row>
    <row r="57" spans="1:5" ht="44.4" x14ac:dyDescent="0.55000000000000004">
      <c r="A57" s="55" t="s">
        <v>364</v>
      </c>
      <c r="B57" s="52" t="s">
        <v>880</v>
      </c>
      <c r="C57" s="52" t="s">
        <v>349</v>
      </c>
      <c r="D57" s="52"/>
      <c r="E57" s="52" t="str">
        <f>VLOOKUP(A57,'Data Blocks'!D$2:E$116,2,FALSE)</f>
        <v>QE Availability</v>
      </c>
    </row>
    <row r="58" spans="1:5" ht="33.299999999999997" x14ac:dyDescent="0.55000000000000004">
      <c r="A58" s="55" t="s">
        <v>356</v>
      </c>
      <c r="B58" s="52" t="s">
        <v>881</v>
      </c>
      <c r="C58" s="52" t="s">
        <v>934</v>
      </c>
      <c r="D58" s="52"/>
      <c r="E58" s="52" t="str">
        <f>VLOOKUP(A58,'Data Blocks'!D$2:E$116,2,FALSE)</f>
        <v>QE Availability</v>
      </c>
    </row>
    <row r="59" spans="1:5" s="7" customFormat="1" ht="22.2" x14ac:dyDescent="0.55000000000000004">
      <c r="A59" s="55" t="s">
        <v>1728</v>
      </c>
      <c r="B59" s="52" t="s">
        <v>688</v>
      </c>
      <c r="C59" s="52" t="s">
        <v>1729</v>
      </c>
      <c r="D59" s="60"/>
      <c r="E59" s="52" t="str">
        <f>VLOOKUP(A59,'Data Blocks'!D$2:E$116,2,FALSE)</f>
        <v>Reference Entity</v>
      </c>
    </row>
    <row r="60" spans="1:5" ht="33.299999999999997" x14ac:dyDescent="0.55000000000000004">
      <c r="A60" s="55" t="s">
        <v>358</v>
      </c>
      <c r="B60" s="52" t="s">
        <v>692</v>
      </c>
      <c r="C60" s="52" t="s">
        <v>363</v>
      </c>
      <c r="D60" s="52"/>
      <c r="E60" s="52" t="str">
        <f>VLOOKUP(A60,'Data Blocks'!D$2:E$116,2,FALSE)</f>
        <v>QE Availability Grade Boundary</v>
      </c>
    </row>
    <row r="61" spans="1:5" ht="77.7" x14ac:dyDescent="0.55000000000000004">
      <c r="A61" s="55" t="s">
        <v>164</v>
      </c>
      <c r="B61" s="52" t="s">
        <v>882</v>
      </c>
      <c r="C61" s="52" t="s">
        <v>935</v>
      </c>
      <c r="D61" s="52" t="s">
        <v>249</v>
      </c>
      <c r="E61" s="52" t="str">
        <f>VLOOKUP(A61,'Data Blocks'!D$2:E$116,2,FALSE)</f>
        <v>QE Booking</v>
      </c>
    </row>
    <row r="62" spans="1:5" ht="33.299999999999997" x14ac:dyDescent="0.55000000000000004">
      <c r="A62" s="55" t="s">
        <v>163</v>
      </c>
      <c r="B62" s="52" t="s">
        <v>693</v>
      </c>
      <c r="C62" s="52" t="s">
        <v>936</v>
      </c>
      <c r="D62" s="52"/>
      <c r="E62" s="52" t="str">
        <f>VLOOKUP(A62,'Data Blocks'!D$2:E$116,2,FALSE)</f>
        <v>Reference Entity</v>
      </c>
    </row>
    <row r="63" spans="1:5" ht="22.2" x14ac:dyDescent="0.55000000000000004">
      <c r="A63" s="55" t="s">
        <v>505</v>
      </c>
      <c r="B63" s="52" t="s">
        <v>720</v>
      </c>
      <c r="C63" s="52" t="s">
        <v>495</v>
      </c>
      <c r="D63" s="52"/>
      <c r="E63" s="52" t="str">
        <f>VLOOKUP(A63,'Data Blocks'!D$2:E$116,2,FALSE)</f>
        <v>Reference Entity</v>
      </c>
    </row>
    <row r="64" spans="1:5" ht="33.299999999999997" x14ac:dyDescent="0.55000000000000004">
      <c r="A64" s="55" t="s">
        <v>87</v>
      </c>
      <c r="B64" s="52" t="s">
        <v>715</v>
      </c>
      <c r="C64" s="52" t="s">
        <v>937</v>
      </c>
      <c r="D64" s="52"/>
      <c r="E64" s="52" t="str">
        <f>VLOOKUP(A64,'Data Blocks'!D$2:E$116,2,FALSE)</f>
        <v>Reference Entity</v>
      </c>
    </row>
    <row r="65" spans="1:5" ht="33.299999999999997" x14ac:dyDescent="0.55000000000000004">
      <c r="A65" s="55" t="s">
        <v>100</v>
      </c>
      <c r="B65" s="52" t="s">
        <v>716</v>
      </c>
      <c r="C65" s="52" t="s">
        <v>938</v>
      </c>
      <c r="D65" s="52"/>
      <c r="E65" s="52" t="str">
        <f>VLOOKUP(A65,'Data Blocks'!D$2:E$116,2,FALSE)</f>
        <v>Reference Entity</v>
      </c>
    </row>
    <row r="66" spans="1:5" ht="22.2" x14ac:dyDescent="0.55000000000000004">
      <c r="A66" s="55" t="s">
        <v>279</v>
      </c>
      <c r="B66" s="52" t="s">
        <v>883</v>
      </c>
      <c r="C66" s="52" t="s">
        <v>939</v>
      </c>
      <c r="D66" s="52" t="s">
        <v>965</v>
      </c>
      <c r="E66" s="52" t="str">
        <f>VLOOKUP(A66,'Data Blocks'!D$2:E$116,2,FALSE)</f>
        <v>Reference Entity</v>
      </c>
    </row>
    <row r="67" spans="1:5" ht="55.5" x14ac:dyDescent="0.55000000000000004">
      <c r="A67" s="55" t="s">
        <v>285</v>
      </c>
      <c r="B67" s="52" t="s">
        <v>689</v>
      </c>
      <c r="C67" s="52" t="s">
        <v>940</v>
      </c>
      <c r="D67" s="52"/>
      <c r="E67" s="52" t="str">
        <f>VLOOKUP(A67,'Data Blocks'!D$2:E$116,2,FALSE)</f>
        <v>Reference Entity</v>
      </c>
    </row>
    <row r="68" spans="1:5" ht="22.2" x14ac:dyDescent="0.55000000000000004">
      <c r="A68" s="55" t="s">
        <v>1763</v>
      </c>
      <c r="B68" s="52" t="s">
        <v>1772</v>
      </c>
      <c r="C68" s="52" t="s">
        <v>1535</v>
      </c>
      <c r="D68" s="52" t="s">
        <v>1536</v>
      </c>
      <c r="E68" s="52" t="str">
        <f>VLOOKUP(A68,'Data Blocks'!D$2:E$116,2,FALSE)</f>
        <v>Reference Entity</v>
      </c>
    </row>
    <row r="69" spans="1:5" ht="33.299999999999997" x14ac:dyDescent="0.55000000000000004">
      <c r="A69" s="55" t="s">
        <v>486</v>
      </c>
      <c r="B69" s="52" t="s">
        <v>884</v>
      </c>
      <c r="C69" s="52" t="s">
        <v>485</v>
      </c>
      <c r="D69" s="52"/>
      <c r="E69" s="52" t="str">
        <f>VLOOKUP(A69,'Data Blocks'!D$2:E$116,2,FALSE)</f>
        <v xml:space="preserve">QE Performance Measure </v>
      </c>
    </row>
    <row r="70" spans="1:5" ht="22.2" x14ac:dyDescent="0.55000000000000004">
      <c r="A70" s="55" t="s">
        <v>472</v>
      </c>
      <c r="B70" s="52" t="s">
        <v>885</v>
      </c>
      <c r="C70" s="52" t="s">
        <v>473</v>
      </c>
      <c r="D70" s="52"/>
      <c r="E70" s="52" t="str">
        <f>VLOOKUP(A70,'Data Blocks'!D$2:E$116,2,FALSE)</f>
        <v>QE Grade Set</v>
      </c>
    </row>
    <row r="71" spans="1:5" ht="22.2" x14ac:dyDescent="0.55000000000000004">
      <c r="A71" s="55" t="s">
        <v>170</v>
      </c>
      <c r="B71" s="52" t="s">
        <v>886</v>
      </c>
      <c r="C71" s="52" t="s">
        <v>941</v>
      </c>
      <c r="D71" s="52"/>
      <c r="E71" s="52" t="str">
        <f>VLOOKUP(A71,'Data Blocks'!D$2:E$116,2,FALSE)</f>
        <v>QE Learner Booking</v>
      </c>
    </row>
    <row r="72" spans="1:5" ht="33.299999999999997" x14ac:dyDescent="0.55000000000000004">
      <c r="A72" s="55" t="s">
        <v>102</v>
      </c>
      <c r="B72" s="52" t="s">
        <v>887</v>
      </c>
      <c r="C72" s="52" t="s">
        <v>265</v>
      </c>
      <c r="D72" s="52" t="s">
        <v>1815</v>
      </c>
      <c r="E72" s="52" t="str">
        <f>VLOOKUP(A72,'Data Blocks'!D$2:E$116,2,FALSE)</f>
        <v>QE Learner Identifier</v>
      </c>
    </row>
    <row r="73" spans="1:5" ht="22.2" x14ac:dyDescent="0.55000000000000004">
      <c r="A73" s="55" t="s">
        <v>1767</v>
      </c>
      <c r="B73" s="52" t="s">
        <v>1771</v>
      </c>
      <c r="C73" s="52" t="s">
        <v>1539</v>
      </c>
      <c r="D73" s="60"/>
      <c r="E73" s="52" t="str">
        <f>VLOOKUP(A73,'Data Blocks'!D$2:E$116,2,FALSE)</f>
        <v>Reference Entity</v>
      </c>
    </row>
    <row r="74" spans="1:5" ht="44.4" x14ac:dyDescent="0.55000000000000004">
      <c r="A74" s="55" t="s">
        <v>510</v>
      </c>
      <c r="B74" s="52" t="s">
        <v>888</v>
      </c>
      <c r="C74" s="52" t="s">
        <v>511</v>
      </c>
      <c r="D74" s="52"/>
      <c r="E74" s="52" t="str">
        <f>VLOOKUP(A74,'Data Blocks'!D$2:E$116,2,FALSE)</f>
        <v>QE Learning Hours</v>
      </c>
    </row>
    <row r="75" spans="1:5" ht="55.5" x14ac:dyDescent="0.55000000000000004">
      <c r="A75" s="55" t="s">
        <v>519</v>
      </c>
      <c r="B75" s="52" t="s">
        <v>721</v>
      </c>
      <c r="C75" s="52" t="s">
        <v>568</v>
      </c>
      <c r="D75" s="52"/>
      <c r="E75" s="52" t="str">
        <f>VLOOKUP(A75,'Data Blocks'!D$2:E$116,2,FALSE)</f>
        <v>Reference Entity</v>
      </c>
    </row>
    <row r="76" spans="1:5" s="7" customFormat="1" ht="44.4" x14ac:dyDescent="0.55000000000000004">
      <c r="A76" s="55" t="s">
        <v>290</v>
      </c>
      <c r="B76" s="52" t="s">
        <v>710</v>
      </c>
      <c r="C76" s="52" t="s">
        <v>1549</v>
      </c>
      <c r="D76" s="52"/>
      <c r="E76" s="52" t="str">
        <f>VLOOKUP(A76,'Data Blocks'!D$2:E$116,2,FALSE)</f>
        <v>Reference Entity</v>
      </c>
    </row>
    <row r="77" spans="1:5" ht="22.2" x14ac:dyDescent="0.55000000000000004">
      <c r="A77" s="55" t="s">
        <v>215</v>
      </c>
      <c r="B77" s="52" t="s">
        <v>889</v>
      </c>
      <c r="C77" s="52" t="s">
        <v>292</v>
      </c>
      <c r="D77" s="52"/>
      <c r="E77" s="52" t="str">
        <f>VLOOKUP(A77,'Data Blocks'!D$2:E$116,2,FALSE)</f>
        <v>QE Objective Statement</v>
      </c>
    </row>
    <row r="78" spans="1:5" ht="33.299999999999997" x14ac:dyDescent="0.55000000000000004">
      <c r="A78" s="55" t="s">
        <v>219</v>
      </c>
      <c r="B78" s="52" t="s">
        <v>890</v>
      </c>
      <c r="C78" s="52" t="s">
        <v>942</v>
      </c>
      <c r="D78" s="52"/>
      <c r="E78" s="52" t="str">
        <f>VLOOKUP(A78,'Data Blocks'!D$2:E$116,2,FALSE)</f>
        <v>QE Objective Statement</v>
      </c>
    </row>
    <row r="79" spans="1:5" ht="66.599999999999994" x14ac:dyDescent="0.55000000000000004">
      <c r="A79" s="55" t="s">
        <v>127</v>
      </c>
      <c r="B79" s="52" t="s">
        <v>891</v>
      </c>
      <c r="C79" s="52" t="s">
        <v>943</v>
      </c>
      <c r="D79" s="52"/>
      <c r="E79" s="52" t="str">
        <f>VLOOKUP(A79,'Data Blocks'!D$2:E$116,2,FALSE)</f>
        <v>QE Outcome</v>
      </c>
    </row>
    <row r="80" spans="1:5" ht="55.5" x14ac:dyDescent="0.55000000000000004">
      <c r="A80" s="55" t="s">
        <v>150</v>
      </c>
      <c r="B80" s="52" t="s">
        <v>892</v>
      </c>
      <c r="C80" s="52" t="s">
        <v>944</v>
      </c>
      <c r="D80" s="52"/>
      <c r="E80" s="52" t="str">
        <f>VLOOKUP(A80,'Data Blocks'!D$2:E$116,2,FALSE)</f>
        <v>Reference Entity</v>
      </c>
    </row>
    <row r="81" spans="1:5" ht="44.4" x14ac:dyDescent="0.55000000000000004">
      <c r="A81" s="55" t="s">
        <v>205</v>
      </c>
      <c r="B81" s="52" t="s">
        <v>702</v>
      </c>
      <c r="C81" s="52" t="s">
        <v>945</v>
      </c>
      <c r="D81" s="52"/>
      <c r="E81" s="52" t="str">
        <f>VLOOKUP(A81,'Data Blocks'!D$2:E$116,2,FALSE)</f>
        <v>Reference Entity</v>
      </c>
    </row>
    <row r="82" spans="1:5" ht="33.299999999999997" x14ac:dyDescent="0.55000000000000004">
      <c r="A82" s="55" t="s">
        <v>178</v>
      </c>
      <c r="B82" s="52" t="s">
        <v>705</v>
      </c>
      <c r="C82" s="52" t="s">
        <v>1550</v>
      </c>
      <c r="D82" s="52"/>
      <c r="E82" s="52" t="str">
        <f>VLOOKUP(A82,'Data Blocks'!D$2:E$116,2,FALSE)</f>
        <v>Reference Entity</v>
      </c>
    </row>
    <row r="83" spans="1:5" ht="33.299999999999997" x14ac:dyDescent="0.55000000000000004">
      <c r="A83" s="55" t="s">
        <v>152</v>
      </c>
      <c r="B83" s="52" t="s">
        <v>703</v>
      </c>
      <c r="C83" s="52" t="s">
        <v>1569</v>
      </c>
      <c r="D83" s="52"/>
      <c r="E83" s="52" t="str">
        <f>VLOOKUP(A83,'Data Blocks'!D$2:E$116,2,FALSE)</f>
        <v>Reference Entity</v>
      </c>
    </row>
    <row r="84" spans="1:5" ht="44.4" x14ac:dyDescent="0.55000000000000004">
      <c r="A84" s="55" t="s">
        <v>117</v>
      </c>
      <c r="B84" s="52" t="s">
        <v>700</v>
      </c>
      <c r="C84" s="52" t="s">
        <v>947</v>
      </c>
      <c r="D84" s="52"/>
      <c r="E84" s="52" t="str">
        <f>VLOOKUP(A84,'Data Blocks'!D$2:E$116,2,FALSE)</f>
        <v>Reference Entity</v>
      </c>
    </row>
    <row r="85" spans="1:5" ht="77.7" x14ac:dyDescent="0.55000000000000004">
      <c r="A85" s="55" t="s">
        <v>153</v>
      </c>
      <c r="B85" s="52" t="s">
        <v>690</v>
      </c>
      <c r="C85" s="52" t="s">
        <v>948</v>
      </c>
      <c r="D85" s="52"/>
      <c r="E85" s="52" t="str">
        <f>VLOOKUP(A85,'Data Blocks'!D$2:E$116,2,FALSE)</f>
        <v>Reference Entity</v>
      </c>
    </row>
    <row r="86" spans="1:5" ht="44.4" x14ac:dyDescent="0.55000000000000004">
      <c r="A86" s="55" t="s">
        <v>520</v>
      </c>
      <c r="B86" s="52" t="s">
        <v>719</v>
      </c>
      <c r="C86" s="52" t="s">
        <v>493</v>
      </c>
      <c r="D86" s="52"/>
      <c r="E86" s="52" t="str">
        <f>VLOOKUP(A86,'Data Blocks'!D$2:E$116,2,FALSE)</f>
        <v>Reference Entity</v>
      </c>
    </row>
    <row r="87" spans="1:5" ht="55.5" x14ac:dyDescent="0.55000000000000004">
      <c r="A87" s="55" t="s">
        <v>291</v>
      </c>
      <c r="B87" s="52" t="s">
        <v>893</v>
      </c>
      <c r="C87" s="52" t="s">
        <v>949</v>
      </c>
      <c r="D87" s="52"/>
      <c r="E87" s="52" t="str">
        <f>VLOOKUP(A87,'Data Blocks'!D$2:E$116,2,FALSE)</f>
        <v>QE Preference</v>
      </c>
    </row>
    <row r="88" spans="1:5" ht="22.2" x14ac:dyDescent="0.55000000000000004">
      <c r="A88" s="55" t="s">
        <v>1769</v>
      </c>
      <c r="B88" s="52" t="s">
        <v>1770</v>
      </c>
      <c r="C88" s="52" t="s">
        <v>1543</v>
      </c>
      <c r="D88" s="60"/>
      <c r="E88" s="52" t="str">
        <f>VLOOKUP(A88,'Data Blocks'!D$2:E$116,2,FALSE)</f>
        <v>Reference Entity</v>
      </c>
    </row>
    <row r="89" spans="1:5" ht="44.4" x14ac:dyDescent="0.55000000000000004">
      <c r="A89" s="55" t="s">
        <v>905</v>
      </c>
      <c r="B89" s="52" t="s">
        <v>707</v>
      </c>
      <c r="C89" s="52" t="s">
        <v>502</v>
      </c>
      <c r="D89" s="52"/>
      <c r="E89" s="52" t="str">
        <f>VLOOKUP(A89,'Data Blocks'!D$2:E$116,2,FALSE)</f>
        <v>Reference Entity</v>
      </c>
    </row>
    <row r="90" spans="1:5" ht="22.2" x14ac:dyDescent="0.55000000000000004">
      <c r="A90" s="55" t="s">
        <v>521</v>
      </c>
      <c r="B90" s="52" t="s">
        <v>894</v>
      </c>
      <c r="C90" s="52" t="s">
        <v>522</v>
      </c>
      <c r="D90" s="52"/>
      <c r="E90" s="52" t="str">
        <f>VLOOKUP(A90,'Data Blocks'!D$2:E$116,2,FALSE)</f>
        <v>Qualification Category</v>
      </c>
    </row>
    <row r="91" spans="1:5" ht="66.599999999999994" x14ac:dyDescent="0.55000000000000004">
      <c r="A91" s="55" t="s">
        <v>41</v>
      </c>
      <c r="B91" s="52" t="s">
        <v>895</v>
      </c>
      <c r="C91" s="52" t="s">
        <v>950</v>
      </c>
      <c r="D91" s="52" t="s">
        <v>293</v>
      </c>
      <c r="E91" s="52" t="str">
        <f>VLOOKUP(A91,'Data Blocks'!D$2:E$116,2,FALSE)</f>
        <v>Qualification Element</v>
      </c>
    </row>
    <row r="92" spans="1:5" ht="44.4" x14ac:dyDescent="0.55000000000000004">
      <c r="A92" s="55" t="s">
        <v>209</v>
      </c>
      <c r="B92" s="52" t="s">
        <v>713</v>
      </c>
      <c r="C92" s="52" t="s">
        <v>951</v>
      </c>
      <c r="D92" s="52"/>
      <c r="E92" s="52" t="str">
        <f>VLOOKUP(A92,'Data Blocks'!D$2:E$116,2,FALSE)</f>
        <v>Reference Entity</v>
      </c>
    </row>
    <row r="93" spans="1:5" ht="33.299999999999997" x14ac:dyDescent="0.55000000000000004">
      <c r="A93" s="55" t="s">
        <v>59</v>
      </c>
      <c r="B93" s="52" t="s">
        <v>712</v>
      </c>
      <c r="C93" s="52" t="s">
        <v>952</v>
      </c>
      <c r="D93" s="52"/>
      <c r="E93" s="52" t="str">
        <f>VLOOKUP(A93,'Data Blocks'!D$2:E$116,2,FALSE)</f>
        <v>Reference Entity</v>
      </c>
    </row>
    <row r="94" spans="1:5" ht="22.2" x14ac:dyDescent="0.55000000000000004">
      <c r="A94" s="55" t="s">
        <v>528</v>
      </c>
      <c r="B94" s="52" t="s">
        <v>896</v>
      </c>
      <c r="C94" s="52" t="s">
        <v>529</v>
      </c>
      <c r="D94" s="52"/>
      <c r="E94" s="52" t="str">
        <f>VLOOKUP(A94,'Data Blocks'!D$2:E$116,2,FALSE)</f>
        <v>QE Subject Classification</v>
      </c>
    </row>
    <row r="95" spans="1:5" ht="33.299999999999997" x14ac:dyDescent="0.55000000000000004">
      <c r="A95" s="55" t="s">
        <v>361</v>
      </c>
      <c r="B95" s="52" t="s">
        <v>897</v>
      </c>
      <c r="C95" s="52" t="s">
        <v>953</v>
      </c>
      <c r="D95" s="52" t="s">
        <v>966</v>
      </c>
      <c r="E95" s="52" t="str">
        <f>VLOOKUP(A95,'Data Blocks'!D$2:E$116,2,FALSE)</f>
        <v>QE Availability Grade Boundary</v>
      </c>
    </row>
    <row r="96" spans="1:5" ht="22.2" x14ac:dyDescent="0.55000000000000004">
      <c r="A96" s="55" t="s">
        <v>1783</v>
      </c>
      <c r="B96" s="52" t="s">
        <v>1784</v>
      </c>
      <c r="C96" s="52" t="s">
        <v>1336</v>
      </c>
      <c r="D96" s="60"/>
      <c r="E96" s="52" t="str">
        <f>VLOOKUP(A96,'Data Blocks'!D$2:E$116,2,FALSE)</f>
        <v>Reference Entity</v>
      </c>
    </row>
    <row r="97" spans="1:5" ht="33.299999999999997" x14ac:dyDescent="0.55000000000000004">
      <c r="A97" s="55" t="s">
        <v>563</v>
      </c>
      <c r="B97" s="52" t="s">
        <v>96</v>
      </c>
      <c r="C97" s="52" t="s">
        <v>954</v>
      </c>
      <c r="D97" s="52"/>
      <c r="E97" s="52" t="str">
        <f>VLOOKUP(A97,'Data Blocks'!D$2:E$116,2,FALSE)</f>
        <v>Qualification Element Framework</v>
      </c>
    </row>
    <row r="98" spans="1:5" ht="33.299999999999997" x14ac:dyDescent="0.55000000000000004">
      <c r="A98" s="55" t="s">
        <v>208</v>
      </c>
      <c r="B98" s="52" t="s">
        <v>784</v>
      </c>
      <c r="C98" s="52" t="s">
        <v>955</v>
      </c>
      <c r="D98" s="52"/>
      <c r="E98" s="52" t="str">
        <f>VLOOKUP(A98,'Data Blocks'!D$2:E$116,2,FALSE)</f>
        <v>Reference Entity</v>
      </c>
    </row>
    <row r="99" spans="1:5" ht="99.9" x14ac:dyDescent="0.55000000000000004">
      <c r="A99" s="55" t="s">
        <v>482</v>
      </c>
      <c r="B99" s="52" t="s">
        <v>898</v>
      </c>
      <c r="C99" s="52" t="s">
        <v>481</v>
      </c>
      <c r="D99" s="52"/>
      <c r="E99" s="52" t="str">
        <f>VLOOKUP(A99,'Data Blocks'!D$2:E$116,2,FALSE)</f>
        <v>Reference Entity</v>
      </c>
    </row>
    <row r="100" spans="1:5" ht="88.8" x14ac:dyDescent="0.55000000000000004">
      <c r="A100" s="55" t="s">
        <v>484</v>
      </c>
      <c r="B100" s="52" t="s">
        <v>899</v>
      </c>
      <c r="C100" s="52" t="s">
        <v>483</v>
      </c>
      <c r="D100" s="52"/>
      <c r="E100" s="52" t="str">
        <f>VLOOKUP(A100,'Data Blocks'!D$2:E$116,2,FALSE)</f>
        <v xml:space="preserve">QE Performance Measure </v>
      </c>
    </row>
    <row r="101" spans="1:5" s="7" customFormat="1" ht="77.7" x14ac:dyDescent="0.55000000000000004">
      <c r="A101" s="55" t="s">
        <v>536</v>
      </c>
      <c r="B101" s="52" t="s">
        <v>536</v>
      </c>
      <c r="C101" s="52" t="s">
        <v>537</v>
      </c>
      <c r="D101" s="52"/>
      <c r="E101" s="52" t="str">
        <f>VLOOKUP(A101,'Data Blocks'!D$2:E$116,2,FALSE)</f>
        <v>Reference Entity</v>
      </c>
    </row>
    <row r="102" spans="1:5" ht="144.30000000000001" x14ac:dyDescent="0.55000000000000004">
      <c r="A102" s="81" t="s">
        <v>14</v>
      </c>
      <c r="B102" s="61" t="s">
        <v>14</v>
      </c>
      <c r="C102" s="62" t="s">
        <v>1533</v>
      </c>
      <c r="D102" s="62" t="s">
        <v>967</v>
      </c>
      <c r="E102" s="61" t="str">
        <f>VLOOKUP(A102,'Data Blocks'!D$2:E$116,2,FALSE)</f>
        <v>Qualification Element</v>
      </c>
    </row>
    <row r="103" spans="1:5" ht="22.2" x14ac:dyDescent="0.55000000000000004">
      <c r="A103" s="55" t="s">
        <v>103</v>
      </c>
      <c r="B103" s="52" t="s">
        <v>103</v>
      </c>
      <c r="C103" s="52" t="s">
        <v>268</v>
      </c>
      <c r="D103" s="52" t="s">
        <v>1575</v>
      </c>
      <c r="E103" s="52" t="str">
        <f>VLOOKUP(A103,'Data Blocks'!D$2:E$116,2,FALSE)</f>
        <v>Qualification Element Age Range</v>
      </c>
    </row>
    <row r="104" spans="1:5" ht="44.4" x14ac:dyDescent="0.55000000000000004">
      <c r="A104" s="55" t="s">
        <v>50</v>
      </c>
      <c r="B104" s="52" t="s">
        <v>50</v>
      </c>
      <c r="C104" s="52" t="s">
        <v>477</v>
      </c>
      <c r="D104" s="52"/>
      <c r="E104" s="52" t="str">
        <f>VLOOKUP(A104,'Data Blocks'!D$2:E$116,2,FALSE)</f>
        <v>Reference Entity</v>
      </c>
    </row>
    <row r="105" spans="1:5" ht="22.2" x14ac:dyDescent="0.55000000000000004">
      <c r="A105" s="55" t="s">
        <v>206</v>
      </c>
      <c r="B105" s="52" t="s">
        <v>206</v>
      </c>
      <c r="C105" s="52" t="s">
        <v>567</v>
      </c>
      <c r="D105" s="52"/>
      <c r="E105" s="52" t="str">
        <f>VLOOKUP(A105,'Data Blocks'!D$2:E$116,2,FALSE)</f>
        <v>Reference Entity</v>
      </c>
    </row>
    <row r="106" spans="1:5" ht="99.9" x14ac:dyDescent="0.55000000000000004">
      <c r="A106" s="55" t="s">
        <v>20</v>
      </c>
      <c r="B106" s="52" t="s">
        <v>20</v>
      </c>
      <c r="C106" s="52" t="s">
        <v>956</v>
      </c>
      <c r="D106" s="52"/>
      <c r="E106" s="52" t="str">
        <f>VLOOKUP(A106,'Data Blocks'!D$2:E$116,2,FALSE)</f>
        <v>Reference Entity</v>
      </c>
    </row>
    <row r="107" spans="1:5" ht="33.299999999999997" x14ac:dyDescent="0.55000000000000004">
      <c r="A107" s="55" t="s">
        <v>60</v>
      </c>
      <c r="B107" s="52" t="s">
        <v>60</v>
      </c>
      <c r="C107" s="52" t="s">
        <v>270</v>
      </c>
      <c r="D107" s="52"/>
      <c r="E107" s="52" t="str">
        <f>VLOOKUP(A107,'Data Blocks'!D$2:E$116,2,FALSE)</f>
        <v>Qualification Element</v>
      </c>
    </row>
    <row r="108" spans="1:5" ht="44.4" x14ac:dyDescent="0.55000000000000004">
      <c r="A108" s="55" t="s">
        <v>214</v>
      </c>
      <c r="B108" s="52" t="s">
        <v>214</v>
      </c>
      <c r="C108" s="52" t="s">
        <v>957</v>
      </c>
      <c r="D108" s="52"/>
      <c r="E108" s="52" t="str">
        <f>VLOOKUP(A108,'Data Blocks'!D$2:E$116,2,FALSE)</f>
        <v>Reference Entity</v>
      </c>
    </row>
    <row r="109" spans="1:5" ht="33.299999999999997" x14ac:dyDescent="0.55000000000000004">
      <c r="A109" s="55" t="s">
        <v>85</v>
      </c>
      <c r="B109" s="52" t="s">
        <v>85</v>
      </c>
      <c r="C109" s="52" t="s">
        <v>1553</v>
      </c>
      <c r="D109" s="52"/>
      <c r="E109" s="52" t="str">
        <f>VLOOKUP(A109,'Data Blocks'!D$2:E$116,2,FALSE)</f>
        <v>Reference Entity</v>
      </c>
    </row>
    <row r="110" spans="1:5" s="7" customFormat="1" ht="33.299999999999997" x14ac:dyDescent="0.55000000000000004">
      <c r="A110" s="55" t="s">
        <v>543</v>
      </c>
      <c r="B110" s="52" t="s">
        <v>900</v>
      </c>
      <c r="C110" s="52" t="s">
        <v>544</v>
      </c>
      <c r="D110" s="52" t="s">
        <v>1311</v>
      </c>
      <c r="E110" s="52" t="str">
        <f>VLOOKUP(A110,'Data Blocks'!D$2:E$116,2,FALSE)</f>
        <v>Reference Entity</v>
      </c>
    </row>
    <row r="111" spans="1:5" s="7" customFormat="1" ht="33.299999999999997" x14ac:dyDescent="0.55000000000000004">
      <c r="A111" s="55" t="s">
        <v>570</v>
      </c>
      <c r="B111" s="52" t="s">
        <v>786</v>
      </c>
      <c r="C111" s="52" t="s">
        <v>958</v>
      </c>
      <c r="D111" s="52"/>
      <c r="E111" s="52" t="str">
        <f>VLOOKUP(A111,'Data Blocks'!D$2:E$116,2,FALSE)</f>
        <v>Reference Entity</v>
      </c>
    </row>
    <row r="112" spans="1:5" s="7" customFormat="1" ht="122.1" x14ac:dyDescent="0.55000000000000004">
      <c r="A112" s="55" t="s">
        <v>547</v>
      </c>
      <c r="B112" s="52" t="s">
        <v>547</v>
      </c>
      <c r="C112" s="52" t="s">
        <v>794</v>
      </c>
      <c r="D112" s="52"/>
      <c r="E112" s="52" t="str">
        <f>VLOOKUP(A112,'Data Blocks'!D$2:E$116,2,FALSE)</f>
        <v>Reference Entity</v>
      </c>
    </row>
    <row r="113" spans="1:5" ht="44.4" x14ac:dyDescent="0.55000000000000004">
      <c r="A113" s="55" t="s">
        <v>556</v>
      </c>
      <c r="B113" s="52" t="s">
        <v>556</v>
      </c>
      <c r="C113" s="52" t="s">
        <v>509</v>
      </c>
      <c r="D113" s="52"/>
      <c r="E113" s="52" t="str">
        <f>VLOOKUP(A113,'Data Blocks'!D$2:E$116,2,FALSE)</f>
        <v>Reference Entity</v>
      </c>
    </row>
    <row r="114" spans="1:5" ht="22.2" x14ac:dyDescent="0.55000000000000004">
      <c r="A114" s="81" t="s">
        <v>99</v>
      </c>
      <c r="B114" s="61" t="s">
        <v>99</v>
      </c>
      <c r="C114" s="61" t="s">
        <v>255</v>
      </c>
      <c r="D114" s="52"/>
      <c r="E114" s="52" t="str">
        <f>VLOOKUP(A114,'Data Blocks'!D$2:E$116,2,FALSE)</f>
        <v>Reference Entity</v>
      </c>
    </row>
    <row r="115" spans="1:5" ht="22.2" x14ac:dyDescent="0.55000000000000004">
      <c r="A115" s="81" t="s">
        <v>1775</v>
      </c>
      <c r="B115" s="61" t="s">
        <v>1776</v>
      </c>
      <c r="C115" s="61" t="s">
        <v>1389</v>
      </c>
      <c r="D115" s="60"/>
      <c r="E115" s="52" t="str">
        <f>VLOOKUP(A115,'Data Blocks'!D$2:E$116,2,FALSE)</f>
        <v>Reference Entity</v>
      </c>
    </row>
    <row r="116" spans="1:5" ht="33.299999999999997" x14ac:dyDescent="0.55000000000000004">
      <c r="A116" s="81" t="s">
        <v>959</v>
      </c>
      <c r="B116" s="61" t="s">
        <v>969</v>
      </c>
      <c r="C116" s="61" t="s">
        <v>960</v>
      </c>
      <c r="D116" s="52"/>
      <c r="E116" s="61" t="str">
        <f>VLOOKUP(A116,'Data Blocks'!D$2:E$116,2,FALSE)</f>
        <v>Locator</v>
      </c>
    </row>
  </sheetData>
  <autoFilter ref="A1:E116"/>
  <sortState ref="A2:E116">
    <sortCondition ref="A2:A116"/>
  </sortState>
  <dataConsolidate link="1"/>
  <hyperlinks>
    <hyperlink ref="D66:D67" r:id="rId1" display="Refer to: 13 Type Lists and Harmonised Values v1.1.xlsx"/>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295"/>
  <sheetViews>
    <sheetView zoomScaleNormal="100" workbookViewId="0">
      <pane xSplit="1" ySplit="1" topLeftCell="C2" activePane="bottomRight" state="frozen"/>
      <selection pane="topRight"/>
      <selection pane="bottomLeft"/>
      <selection pane="bottomRight" activeCell="A6" sqref="A6"/>
    </sheetView>
  </sheetViews>
  <sheetFormatPr defaultColWidth="9.15625" defaultRowHeight="11.1" x14ac:dyDescent="0.55000000000000004"/>
  <cols>
    <col min="1" max="1" width="32.578125" style="79" customWidth="1"/>
    <col min="2" max="2" width="29.83984375" style="12" bestFit="1" customWidth="1"/>
    <col min="3" max="3" width="24" style="12" bestFit="1" customWidth="1"/>
    <col min="4" max="4" width="24" style="12" customWidth="1"/>
    <col min="5" max="5" width="9.41796875" style="12" bestFit="1" customWidth="1"/>
    <col min="6" max="6" width="35" style="11" bestFit="1" customWidth="1"/>
    <col min="7" max="7" width="56.578125" style="11" bestFit="1" customWidth="1"/>
    <col min="8" max="8" width="61.26171875" style="11" customWidth="1"/>
    <col min="9" max="16384" width="9.15625" style="11"/>
  </cols>
  <sheetData>
    <row r="1" spans="1:8" s="79" customFormat="1" x14ac:dyDescent="0.55000000000000004">
      <c r="A1" s="55" t="s">
        <v>244</v>
      </c>
      <c r="B1" s="55" t="s">
        <v>572</v>
      </c>
      <c r="C1" s="55" t="s">
        <v>970</v>
      </c>
      <c r="D1" s="55" t="s">
        <v>1578</v>
      </c>
      <c r="E1" s="55" t="s">
        <v>1090</v>
      </c>
      <c r="F1" s="55" t="s">
        <v>869</v>
      </c>
      <c r="G1" s="55" t="s">
        <v>1537</v>
      </c>
      <c r="H1" s="55" t="s">
        <v>1062</v>
      </c>
    </row>
    <row r="2" spans="1:8" ht="155.4" x14ac:dyDescent="0.55000000000000004">
      <c r="A2" s="55" t="s">
        <v>324</v>
      </c>
      <c r="B2" s="52" t="s">
        <v>676</v>
      </c>
      <c r="C2" s="52" t="s">
        <v>971</v>
      </c>
      <c r="D2" s="52"/>
      <c r="E2" s="52"/>
      <c r="F2" s="52"/>
      <c r="G2" s="52" t="s">
        <v>1559</v>
      </c>
      <c r="H2" s="52" t="s">
        <v>1558</v>
      </c>
    </row>
    <row r="3" spans="1:8" ht="22.2" x14ac:dyDescent="0.55000000000000004">
      <c r="A3" s="55" t="s">
        <v>180</v>
      </c>
      <c r="B3" s="52" t="s">
        <v>623</v>
      </c>
      <c r="C3" s="52" t="s">
        <v>972</v>
      </c>
      <c r="D3" s="52"/>
      <c r="E3" s="52"/>
      <c r="F3" s="52"/>
      <c r="G3" s="52" t="s">
        <v>181</v>
      </c>
      <c r="H3" s="52" t="s">
        <v>1297</v>
      </c>
    </row>
    <row r="4" spans="1:8" ht="44.4" x14ac:dyDescent="0.55000000000000004">
      <c r="A4" s="55" t="s">
        <v>182</v>
      </c>
      <c r="B4" s="52" t="s">
        <v>624</v>
      </c>
      <c r="C4" s="52" t="s">
        <v>972</v>
      </c>
      <c r="D4" s="52"/>
      <c r="E4" s="52"/>
      <c r="F4" s="52"/>
      <c r="G4" s="52" t="s">
        <v>183</v>
      </c>
      <c r="H4" s="52" t="s">
        <v>1298</v>
      </c>
    </row>
    <row r="5" spans="1:8" ht="66.599999999999994" x14ac:dyDescent="0.55000000000000004">
      <c r="A5" s="55" t="s">
        <v>133</v>
      </c>
      <c r="B5" s="52" t="s">
        <v>601</v>
      </c>
      <c r="C5" s="52" t="s">
        <v>973</v>
      </c>
      <c r="D5" s="52"/>
      <c r="E5" s="52"/>
      <c r="F5" s="52"/>
      <c r="G5" s="52" t="s">
        <v>388</v>
      </c>
      <c r="H5" s="52" t="s">
        <v>870</v>
      </c>
    </row>
    <row r="6" spans="1:8" x14ac:dyDescent="0.55000000000000004">
      <c r="A6" s="55" t="s">
        <v>1368</v>
      </c>
      <c r="B6" s="58" t="s">
        <v>1376</v>
      </c>
      <c r="C6" s="58" t="s">
        <v>991</v>
      </c>
      <c r="D6" s="58"/>
      <c r="E6" s="58"/>
      <c r="F6" s="58"/>
      <c r="G6" s="52" t="s">
        <v>1373</v>
      </c>
      <c r="H6" s="58"/>
    </row>
    <row r="7" spans="1:8" ht="22.2" x14ac:dyDescent="0.55000000000000004">
      <c r="A7" s="55" t="s">
        <v>1367</v>
      </c>
      <c r="B7" s="58" t="s">
        <v>1375</v>
      </c>
      <c r="C7" s="58" t="s">
        <v>973</v>
      </c>
      <c r="D7" s="58"/>
      <c r="E7" s="58"/>
      <c r="F7" s="58"/>
      <c r="G7" s="52" t="s">
        <v>1372</v>
      </c>
      <c r="H7" s="58"/>
    </row>
    <row r="8" spans="1:8" ht="22.2" x14ac:dyDescent="0.55000000000000004">
      <c r="A8" s="55" t="s">
        <v>1366</v>
      </c>
      <c r="B8" s="58" t="s">
        <v>1357</v>
      </c>
      <c r="C8" s="58" t="s">
        <v>978</v>
      </c>
      <c r="D8" s="58"/>
      <c r="E8" s="58"/>
      <c r="F8" s="58" t="s">
        <v>1357</v>
      </c>
      <c r="G8" s="52" t="s">
        <v>1363</v>
      </c>
      <c r="H8" s="58"/>
    </row>
    <row r="9" spans="1:8" ht="22.2" x14ac:dyDescent="0.55000000000000004">
      <c r="A9" s="55" t="s">
        <v>104</v>
      </c>
      <c r="B9" s="52" t="s">
        <v>105</v>
      </c>
      <c r="C9" s="52" t="s">
        <v>974</v>
      </c>
      <c r="D9" s="52"/>
      <c r="E9" s="52"/>
      <c r="F9" s="52" t="s">
        <v>104</v>
      </c>
      <c r="G9" s="52" t="s">
        <v>1525</v>
      </c>
      <c r="H9" s="52" t="s">
        <v>1526</v>
      </c>
    </row>
    <row r="10" spans="1:8" ht="55.5" x14ac:dyDescent="0.55000000000000004">
      <c r="A10" s="55" t="s">
        <v>184</v>
      </c>
      <c r="B10" s="52" t="s">
        <v>736</v>
      </c>
      <c r="C10" s="52" t="s">
        <v>975</v>
      </c>
      <c r="D10" s="52"/>
      <c r="E10" s="52"/>
      <c r="F10" s="52"/>
      <c r="G10" s="52" t="s">
        <v>824</v>
      </c>
      <c r="H10" s="52"/>
    </row>
    <row r="11" spans="1:8" ht="199.8" x14ac:dyDescent="0.55000000000000004">
      <c r="A11" s="55" t="s">
        <v>171</v>
      </c>
      <c r="B11" s="52" t="s">
        <v>728</v>
      </c>
      <c r="C11" s="52" t="s">
        <v>975</v>
      </c>
      <c r="D11" s="52"/>
      <c r="E11" s="52"/>
      <c r="F11" s="52"/>
      <c r="G11" s="52" t="s">
        <v>976</v>
      </c>
      <c r="H11" s="52" t="s">
        <v>871</v>
      </c>
    </row>
    <row r="12" spans="1:8" ht="22.2" x14ac:dyDescent="0.55000000000000004">
      <c r="A12" s="55" t="s">
        <v>130</v>
      </c>
      <c r="B12" s="52" t="s">
        <v>734</v>
      </c>
      <c r="C12" s="52" t="s">
        <v>974</v>
      </c>
      <c r="D12" s="52"/>
      <c r="E12" s="52"/>
      <c r="F12" s="52"/>
      <c r="G12" s="52" t="s">
        <v>314</v>
      </c>
      <c r="H12" s="52" t="s">
        <v>1063</v>
      </c>
    </row>
    <row r="13" spans="1:8" ht="22.2" x14ac:dyDescent="0.55000000000000004">
      <c r="A13" s="55" t="s">
        <v>45</v>
      </c>
      <c r="B13" s="52" t="s">
        <v>724</v>
      </c>
      <c r="C13" s="52" t="s">
        <v>974</v>
      </c>
      <c r="D13" s="52"/>
      <c r="E13" s="52"/>
      <c r="F13" s="52"/>
      <c r="G13" s="52" t="s">
        <v>314</v>
      </c>
      <c r="H13" s="52" t="s">
        <v>1063</v>
      </c>
    </row>
    <row r="14" spans="1:8" ht="22.2" x14ac:dyDescent="0.55000000000000004">
      <c r="A14" s="55" t="s">
        <v>220</v>
      </c>
      <c r="B14" s="52" t="s">
        <v>730</v>
      </c>
      <c r="C14" s="52" t="s">
        <v>974</v>
      </c>
      <c r="D14" s="52"/>
      <c r="E14" s="52"/>
      <c r="F14" s="52"/>
      <c r="G14" s="52" t="s">
        <v>314</v>
      </c>
      <c r="H14" s="52" t="s">
        <v>1066</v>
      </c>
    </row>
    <row r="15" spans="1:8" ht="22.2" x14ac:dyDescent="0.55000000000000004">
      <c r="A15" s="55" t="s">
        <v>42</v>
      </c>
      <c r="B15" s="52" t="s">
        <v>722</v>
      </c>
      <c r="C15" s="52" t="s">
        <v>974</v>
      </c>
      <c r="D15" s="52"/>
      <c r="E15" s="52"/>
      <c r="F15" s="52"/>
      <c r="G15" s="52" t="s">
        <v>314</v>
      </c>
      <c r="H15" s="52" t="s">
        <v>1063</v>
      </c>
    </row>
    <row r="16" spans="1:8" ht="22.2" x14ac:dyDescent="0.55000000000000004">
      <c r="A16" s="55" t="s">
        <v>224</v>
      </c>
      <c r="B16" s="52" t="s">
        <v>732</v>
      </c>
      <c r="C16" s="52" t="s">
        <v>974</v>
      </c>
      <c r="D16" s="52"/>
      <c r="E16" s="52"/>
      <c r="F16" s="52"/>
      <c r="G16" s="52" t="s">
        <v>314</v>
      </c>
      <c r="H16" s="52" t="s">
        <v>1065</v>
      </c>
    </row>
    <row r="17" spans="1:8" ht="44.4" x14ac:dyDescent="0.55000000000000004">
      <c r="A17" s="55" t="s">
        <v>428</v>
      </c>
      <c r="B17" s="52" t="s">
        <v>726</v>
      </c>
      <c r="C17" s="52" t="s">
        <v>978</v>
      </c>
      <c r="D17" s="52" t="s">
        <v>37</v>
      </c>
      <c r="E17" s="52"/>
      <c r="F17" s="52" t="s">
        <v>37</v>
      </c>
      <c r="G17" s="52" t="s">
        <v>977</v>
      </c>
      <c r="H17" s="52" t="s">
        <v>1064</v>
      </c>
    </row>
    <row r="18" spans="1:8" ht="22.2" x14ac:dyDescent="0.55000000000000004">
      <c r="A18" s="55" t="s">
        <v>1766</v>
      </c>
      <c r="B18" s="52" t="s">
        <v>1773</v>
      </c>
      <c r="C18" s="52" t="s">
        <v>978</v>
      </c>
      <c r="D18" s="52"/>
      <c r="E18" s="58"/>
      <c r="F18" s="52" t="s">
        <v>1765</v>
      </c>
      <c r="G18" s="52" t="s">
        <v>1527</v>
      </c>
      <c r="H18" s="52"/>
    </row>
    <row r="19" spans="1:8" x14ac:dyDescent="0.55000000000000004">
      <c r="A19" s="55" t="s">
        <v>1383</v>
      </c>
      <c r="B19" s="52" t="s">
        <v>1378</v>
      </c>
      <c r="C19" s="58" t="s">
        <v>999</v>
      </c>
      <c r="D19" s="58"/>
      <c r="E19" s="58"/>
      <c r="F19" s="58" t="s">
        <v>1377</v>
      </c>
      <c r="G19" s="52" t="s">
        <v>1379</v>
      </c>
      <c r="H19" s="58"/>
    </row>
    <row r="20" spans="1:8" ht="111" x14ac:dyDescent="0.55000000000000004">
      <c r="A20" s="55" t="s">
        <v>261</v>
      </c>
      <c r="B20" s="52" t="s">
        <v>729</v>
      </c>
      <c r="C20" s="52" t="s">
        <v>979</v>
      </c>
      <c r="D20" s="52"/>
      <c r="E20" s="52"/>
      <c r="F20" s="52"/>
      <c r="G20" s="52" t="s">
        <v>383</v>
      </c>
      <c r="H20" s="52" t="s">
        <v>872</v>
      </c>
    </row>
    <row r="21" spans="1:8" ht="210.9" x14ac:dyDescent="0.55000000000000004">
      <c r="A21" s="55" t="s">
        <v>131</v>
      </c>
      <c r="B21" s="52" t="s">
        <v>735</v>
      </c>
      <c r="C21" s="52" t="s">
        <v>978</v>
      </c>
      <c r="D21" s="52"/>
      <c r="E21" s="52"/>
      <c r="F21" s="52"/>
      <c r="G21" s="52" t="s">
        <v>479</v>
      </c>
      <c r="H21" s="52" t="s">
        <v>873</v>
      </c>
    </row>
    <row r="22" spans="1:8" ht="33.299999999999997" x14ac:dyDescent="0.55000000000000004">
      <c r="A22" s="55" t="s">
        <v>46</v>
      </c>
      <c r="B22" s="52" t="s">
        <v>725</v>
      </c>
      <c r="C22" s="52" t="s">
        <v>978</v>
      </c>
      <c r="D22" s="52"/>
      <c r="E22" s="52"/>
      <c r="F22" s="52"/>
      <c r="G22" s="52" t="s">
        <v>479</v>
      </c>
      <c r="H22" s="52"/>
    </row>
    <row r="23" spans="1:8" ht="33.299999999999997" x14ac:dyDescent="0.55000000000000004">
      <c r="A23" s="55" t="s">
        <v>221</v>
      </c>
      <c r="B23" s="52" t="s">
        <v>731</v>
      </c>
      <c r="C23" s="52" t="s">
        <v>978</v>
      </c>
      <c r="D23" s="52"/>
      <c r="E23" s="52"/>
      <c r="F23" s="52"/>
      <c r="G23" s="52" t="s">
        <v>479</v>
      </c>
      <c r="H23" s="52"/>
    </row>
    <row r="24" spans="1:8" ht="33.299999999999997" x14ac:dyDescent="0.55000000000000004">
      <c r="A24" s="55" t="s">
        <v>43</v>
      </c>
      <c r="B24" s="52" t="s">
        <v>723</v>
      </c>
      <c r="C24" s="52" t="s">
        <v>978</v>
      </c>
      <c r="D24" s="52"/>
      <c r="E24" s="52"/>
      <c r="F24" s="52"/>
      <c r="G24" s="52" t="s">
        <v>479</v>
      </c>
      <c r="H24" s="52"/>
    </row>
    <row r="25" spans="1:8" ht="33.299999999999997" x14ac:dyDescent="0.55000000000000004">
      <c r="A25" s="55" t="s">
        <v>225</v>
      </c>
      <c r="B25" s="52" t="s">
        <v>733</v>
      </c>
      <c r="C25" s="52" t="s">
        <v>978</v>
      </c>
      <c r="D25" s="52"/>
      <c r="E25" s="52"/>
      <c r="F25" s="52"/>
      <c r="G25" s="52" t="s">
        <v>479</v>
      </c>
      <c r="H25" s="52"/>
    </row>
    <row r="26" spans="1:8" ht="33.299999999999997" x14ac:dyDescent="0.55000000000000004">
      <c r="A26" s="55" t="s">
        <v>15</v>
      </c>
      <c r="B26" s="52" t="s">
        <v>727</v>
      </c>
      <c r="C26" s="52" t="s">
        <v>978</v>
      </c>
      <c r="D26" s="52"/>
      <c r="E26" s="52"/>
      <c r="F26" s="52"/>
      <c r="G26" s="52" t="s">
        <v>479</v>
      </c>
      <c r="H26" s="52" t="s">
        <v>478</v>
      </c>
    </row>
    <row r="27" spans="1:8" ht="22.2" x14ac:dyDescent="0.55000000000000004">
      <c r="A27" s="55" t="s">
        <v>185</v>
      </c>
      <c r="B27" s="52" t="s">
        <v>625</v>
      </c>
      <c r="C27" s="52" t="s">
        <v>978</v>
      </c>
      <c r="D27" s="52" t="s">
        <v>10</v>
      </c>
      <c r="E27" s="52"/>
      <c r="F27" s="52" t="s">
        <v>10</v>
      </c>
      <c r="G27" s="52" t="s">
        <v>917</v>
      </c>
      <c r="H27" s="52" t="s">
        <v>1067</v>
      </c>
    </row>
    <row r="28" spans="1:8" ht="22.2" x14ac:dyDescent="0.55000000000000004">
      <c r="A28" s="55" t="s">
        <v>61</v>
      </c>
      <c r="B28" s="52" t="s">
        <v>617</v>
      </c>
      <c r="C28" s="52" t="s">
        <v>973</v>
      </c>
      <c r="D28" s="52"/>
      <c r="E28" s="52"/>
      <c r="F28" s="52"/>
      <c r="G28" s="52" t="s">
        <v>394</v>
      </c>
      <c r="H28" s="52"/>
    </row>
    <row r="29" spans="1:8" ht="33.299999999999997" x14ac:dyDescent="0.55000000000000004">
      <c r="A29" s="55" t="s">
        <v>410</v>
      </c>
      <c r="B29" s="52" t="s">
        <v>412</v>
      </c>
      <c r="C29" s="52" t="s">
        <v>974</v>
      </c>
      <c r="D29" s="52"/>
      <c r="E29" s="52"/>
      <c r="F29" s="52" t="s">
        <v>410</v>
      </c>
      <c r="G29" s="52" t="s">
        <v>411</v>
      </c>
      <c r="H29" s="52"/>
    </row>
    <row r="30" spans="1:8" ht="33.299999999999997" x14ac:dyDescent="0.55000000000000004">
      <c r="A30" s="55" t="s">
        <v>74</v>
      </c>
      <c r="B30" s="52" t="s">
        <v>107</v>
      </c>
      <c r="C30" s="52" t="s">
        <v>980</v>
      </c>
      <c r="D30" s="52"/>
      <c r="E30" s="52"/>
      <c r="F30" s="52" t="s">
        <v>74</v>
      </c>
      <c r="G30" s="52" t="s">
        <v>1564</v>
      </c>
      <c r="H30" s="52"/>
    </row>
    <row r="31" spans="1:8" ht="22.2" x14ac:dyDescent="0.55000000000000004">
      <c r="A31" s="55" t="s">
        <v>62</v>
      </c>
      <c r="B31" s="52" t="s">
        <v>618</v>
      </c>
      <c r="C31" s="52" t="s">
        <v>973</v>
      </c>
      <c r="D31" s="52"/>
      <c r="E31" s="52"/>
      <c r="F31" s="52"/>
      <c r="G31" s="52" t="s">
        <v>271</v>
      </c>
      <c r="H31" s="52" t="s">
        <v>444</v>
      </c>
    </row>
    <row r="32" spans="1:8" ht="22.2" x14ac:dyDescent="0.55000000000000004">
      <c r="A32" s="55" t="s">
        <v>75</v>
      </c>
      <c r="B32" s="52" t="s">
        <v>758</v>
      </c>
      <c r="C32" s="52" t="s">
        <v>1335</v>
      </c>
      <c r="D32" s="52"/>
      <c r="E32" s="52"/>
      <c r="F32" s="52"/>
      <c r="G32" s="52" t="s">
        <v>401</v>
      </c>
      <c r="H32" s="52" t="s">
        <v>1401</v>
      </c>
    </row>
    <row r="33" spans="1:8" ht="44.4" x14ac:dyDescent="0.55000000000000004">
      <c r="A33" s="55" t="s">
        <v>76</v>
      </c>
      <c r="B33" s="52" t="s">
        <v>646</v>
      </c>
      <c r="C33" s="52" t="s">
        <v>1335</v>
      </c>
      <c r="D33" s="52"/>
      <c r="E33" s="52"/>
      <c r="F33" s="52"/>
      <c r="G33" s="52" t="s">
        <v>402</v>
      </c>
      <c r="H33" s="52" t="s">
        <v>403</v>
      </c>
    </row>
    <row r="34" spans="1:8" ht="266.39999999999998" x14ac:dyDescent="0.55000000000000004">
      <c r="A34" s="55" t="s">
        <v>135</v>
      </c>
      <c r="B34" s="52" t="s">
        <v>602</v>
      </c>
      <c r="C34" s="52" t="s">
        <v>972</v>
      </c>
      <c r="D34" s="52"/>
      <c r="E34" s="52"/>
      <c r="F34" s="52"/>
      <c r="G34" s="52" t="s">
        <v>303</v>
      </c>
      <c r="H34" s="52" t="s">
        <v>836</v>
      </c>
    </row>
    <row r="35" spans="1:8" ht="66.599999999999994" x14ac:dyDescent="0.55000000000000004">
      <c r="A35" s="55" t="s">
        <v>136</v>
      </c>
      <c r="B35" s="52" t="s">
        <v>603</v>
      </c>
      <c r="C35" s="52" t="s">
        <v>972</v>
      </c>
      <c r="D35" s="52"/>
      <c r="E35" s="52"/>
      <c r="F35" s="52"/>
      <c r="G35" s="52" t="s">
        <v>137</v>
      </c>
      <c r="H35" s="52" t="s">
        <v>837</v>
      </c>
    </row>
    <row r="36" spans="1:8" ht="44.4" x14ac:dyDescent="0.55000000000000004">
      <c r="A36" s="55" t="s">
        <v>90</v>
      </c>
      <c r="B36" s="52" t="s">
        <v>89</v>
      </c>
      <c r="C36" s="52" t="s">
        <v>1571</v>
      </c>
      <c r="D36" s="52"/>
      <c r="E36" s="52"/>
      <c r="F36" s="52" t="s">
        <v>90</v>
      </c>
      <c r="G36" s="52" t="s">
        <v>1545</v>
      </c>
      <c r="H36" s="52"/>
    </row>
    <row r="37" spans="1:8" ht="44.4" x14ac:dyDescent="0.55000000000000004">
      <c r="A37" s="55" t="s">
        <v>92</v>
      </c>
      <c r="B37" s="52" t="s">
        <v>91</v>
      </c>
      <c r="C37" s="52" t="s">
        <v>1572</v>
      </c>
      <c r="D37" s="52"/>
      <c r="E37" s="52"/>
      <c r="F37" s="52" t="s">
        <v>92</v>
      </c>
      <c r="G37" s="52" t="s">
        <v>1546</v>
      </c>
      <c r="H37" s="52"/>
    </row>
    <row r="38" spans="1:8" ht="34.799999999999997" x14ac:dyDescent="0.55000000000000004">
      <c r="A38" s="55" t="s">
        <v>7</v>
      </c>
      <c r="B38" s="52" t="s">
        <v>673</v>
      </c>
      <c r="C38" s="52" t="s">
        <v>974</v>
      </c>
      <c r="D38" s="52" t="s">
        <v>23</v>
      </c>
      <c r="E38" s="52"/>
      <c r="F38" s="52"/>
      <c r="G38" s="52" t="s">
        <v>314</v>
      </c>
      <c r="H38" s="52" t="s">
        <v>1068</v>
      </c>
    </row>
    <row r="39" spans="1:8" ht="22.2" x14ac:dyDescent="0.55000000000000004">
      <c r="A39" s="55" t="s">
        <v>165</v>
      </c>
      <c r="B39" s="52" t="s">
        <v>592</v>
      </c>
      <c r="C39" s="52" t="s">
        <v>974</v>
      </c>
      <c r="D39" s="52"/>
      <c r="E39" s="52"/>
      <c r="F39" s="52"/>
      <c r="G39" s="52" t="s">
        <v>377</v>
      </c>
      <c r="H39" s="52" t="s">
        <v>831</v>
      </c>
    </row>
    <row r="40" spans="1:8" ht="33.299999999999997" x14ac:dyDescent="0.55000000000000004">
      <c r="A40" s="55" t="s">
        <v>77</v>
      </c>
      <c r="B40" s="52" t="s">
        <v>647</v>
      </c>
      <c r="C40" s="52" t="s">
        <v>1335</v>
      </c>
      <c r="D40" s="52"/>
      <c r="E40" s="52"/>
      <c r="F40" s="52"/>
      <c r="G40" s="52" t="s">
        <v>252</v>
      </c>
      <c r="H40" s="52" t="s">
        <v>369</v>
      </c>
    </row>
    <row r="41" spans="1:8" ht="33.299999999999997" x14ac:dyDescent="0.55000000000000004">
      <c r="A41" s="55" t="s">
        <v>139</v>
      </c>
      <c r="B41" s="52" t="s">
        <v>850</v>
      </c>
      <c r="C41" s="52" t="s">
        <v>974</v>
      </c>
      <c r="D41" s="52"/>
      <c r="E41" s="52"/>
      <c r="F41" s="52" t="s">
        <v>139</v>
      </c>
      <c r="G41" s="52" t="s">
        <v>912</v>
      </c>
      <c r="H41" s="52" t="s">
        <v>838</v>
      </c>
    </row>
    <row r="42" spans="1:8" ht="22.2" x14ac:dyDescent="0.55000000000000004">
      <c r="A42" s="55" t="s">
        <v>138</v>
      </c>
      <c r="B42" s="52" t="s">
        <v>604</v>
      </c>
      <c r="C42" s="52" t="s">
        <v>972</v>
      </c>
      <c r="D42" s="52"/>
      <c r="E42" s="52"/>
      <c r="F42" s="52"/>
      <c r="G42" s="52" t="s">
        <v>981</v>
      </c>
      <c r="H42" s="52"/>
    </row>
    <row r="43" spans="1:8" ht="55.5" x14ac:dyDescent="0.55000000000000004">
      <c r="A43" s="55" t="s">
        <v>40</v>
      </c>
      <c r="B43" s="52" t="s">
        <v>672</v>
      </c>
      <c r="C43" s="52" t="s">
        <v>974</v>
      </c>
      <c r="D43" s="52"/>
      <c r="E43" s="52"/>
      <c r="F43" s="52"/>
      <c r="G43" s="52" t="s">
        <v>314</v>
      </c>
      <c r="H43" s="52" t="s">
        <v>1069</v>
      </c>
    </row>
    <row r="44" spans="1:8" ht="66.599999999999994" x14ac:dyDescent="0.55000000000000004">
      <c r="A44" s="55" t="s">
        <v>148</v>
      </c>
      <c r="B44" s="52" t="s">
        <v>675</v>
      </c>
      <c r="C44" s="52" t="s">
        <v>974</v>
      </c>
      <c r="D44" s="52"/>
      <c r="E44" s="52"/>
      <c r="F44" s="52"/>
      <c r="G44" s="52" t="s">
        <v>314</v>
      </c>
      <c r="H44" s="52" t="s">
        <v>1070</v>
      </c>
    </row>
    <row r="45" spans="1:8" ht="44.4" x14ac:dyDescent="0.55000000000000004">
      <c r="A45" s="55" t="s">
        <v>427</v>
      </c>
      <c r="B45" s="52" t="s">
        <v>585</v>
      </c>
      <c r="C45" s="52" t="s">
        <v>978</v>
      </c>
      <c r="D45" s="52" t="s">
        <v>37</v>
      </c>
      <c r="E45" s="52"/>
      <c r="F45" s="52" t="s">
        <v>37</v>
      </c>
      <c r="G45" s="52" t="s">
        <v>977</v>
      </c>
      <c r="H45" s="52"/>
    </row>
    <row r="46" spans="1:8" ht="22.2" x14ac:dyDescent="0.55000000000000004">
      <c r="A46" s="55" t="s">
        <v>186</v>
      </c>
      <c r="B46" s="52" t="s">
        <v>626</v>
      </c>
      <c r="C46" s="52" t="s">
        <v>1335</v>
      </c>
      <c r="D46" s="52"/>
      <c r="E46" s="52"/>
      <c r="F46" s="52"/>
      <c r="G46" s="52" t="s">
        <v>982</v>
      </c>
      <c r="H46" s="52" t="s">
        <v>569</v>
      </c>
    </row>
    <row r="47" spans="1:8" ht="33.299999999999997" x14ac:dyDescent="0.55000000000000004">
      <c r="A47" s="55" t="s">
        <v>140</v>
      </c>
      <c r="B47" s="52" t="s">
        <v>605</v>
      </c>
      <c r="C47" s="52" t="s">
        <v>978</v>
      </c>
      <c r="D47" s="52"/>
      <c r="E47" s="52"/>
      <c r="F47" s="52"/>
      <c r="G47" s="52" t="s">
        <v>304</v>
      </c>
      <c r="H47" s="52" t="s">
        <v>839</v>
      </c>
    </row>
    <row r="48" spans="1:8" ht="33.299999999999997" x14ac:dyDescent="0.55000000000000004">
      <c r="A48" s="55" t="s">
        <v>187</v>
      </c>
      <c r="B48" s="52" t="s">
        <v>627</v>
      </c>
      <c r="C48" s="52" t="s">
        <v>972</v>
      </c>
      <c r="D48" s="52"/>
      <c r="E48" s="52"/>
      <c r="F48" s="52"/>
      <c r="G48" s="52" t="s">
        <v>1071</v>
      </c>
      <c r="H48" s="52" t="s">
        <v>1300</v>
      </c>
    </row>
    <row r="49" spans="1:8" ht="22.2" x14ac:dyDescent="0.55000000000000004">
      <c r="A49" s="55" t="s">
        <v>188</v>
      </c>
      <c r="B49" s="52" t="s">
        <v>628</v>
      </c>
      <c r="C49" s="52" t="s">
        <v>972</v>
      </c>
      <c r="D49" s="52"/>
      <c r="E49" s="52"/>
      <c r="F49" s="52"/>
      <c r="G49" s="52" t="s">
        <v>395</v>
      </c>
      <c r="H49" s="52" t="s">
        <v>1299</v>
      </c>
    </row>
    <row r="50" spans="1:8" x14ac:dyDescent="0.55000000000000004">
      <c r="A50" s="55" t="s">
        <v>1313</v>
      </c>
      <c r="B50" s="52" t="s">
        <v>1316</v>
      </c>
      <c r="C50" s="52" t="s">
        <v>972</v>
      </c>
      <c r="D50" s="52"/>
      <c r="E50" s="52"/>
      <c r="F50" s="52"/>
      <c r="G50" s="52" t="s">
        <v>1565</v>
      </c>
      <c r="H50" s="52"/>
    </row>
    <row r="51" spans="1:8" x14ac:dyDescent="0.55000000000000004">
      <c r="A51" s="55" t="s">
        <v>1312</v>
      </c>
      <c r="B51" s="52" t="s">
        <v>1317</v>
      </c>
      <c r="C51" s="52" t="s">
        <v>972</v>
      </c>
      <c r="D51" s="52"/>
      <c r="E51" s="52"/>
      <c r="F51" s="52"/>
      <c r="G51" s="52" t="s">
        <v>1566</v>
      </c>
      <c r="H51" s="52"/>
    </row>
    <row r="52" spans="1:8" x14ac:dyDescent="0.55000000000000004">
      <c r="A52" s="55" t="s">
        <v>1314</v>
      </c>
      <c r="B52" s="52" t="s">
        <v>1315</v>
      </c>
      <c r="C52" s="52" t="s">
        <v>978</v>
      </c>
      <c r="D52" s="52"/>
      <c r="E52" s="52"/>
      <c r="F52" s="52"/>
      <c r="G52" s="52" t="s">
        <v>1567</v>
      </c>
      <c r="H52" s="52"/>
    </row>
    <row r="53" spans="1:8" ht="22.2" x14ac:dyDescent="0.55000000000000004">
      <c r="A53" s="55" t="s">
        <v>1520</v>
      </c>
      <c r="B53" s="52" t="s">
        <v>1521</v>
      </c>
      <c r="C53" s="52" t="s">
        <v>1035</v>
      </c>
      <c r="D53" s="52"/>
      <c r="E53" s="52"/>
      <c r="F53" s="52" t="s">
        <v>143</v>
      </c>
      <c r="G53" s="52" t="s">
        <v>1541</v>
      </c>
      <c r="H53" s="52" t="s">
        <v>1542</v>
      </c>
    </row>
    <row r="54" spans="1:8" ht="111" x14ac:dyDescent="0.55000000000000004">
      <c r="A54" s="55" t="s">
        <v>190</v>
      </c>
      <c r="B54" s="52" t="s">
        <v>629</v>
      </c>
      <c r="C54" s="52" t="s">
        <v>1335</v>
      </c>
      <c r="D54" s="52"/>
      <c r="E54" s="52"/>
      <c r="F54" s="52"/>
      <c r="G54" s="52" t="s">
        <v>983</v>
      </c>
      <c r="H54" s="52" t="s">
        <v>449</v>
      </c>
    </row>
    <row r="55" spans="1:8" ht="37.5" customHeight="1" x14ac:dyDescent="0.55000000000000004">
      <c r="A55" s="55" t="s">
        <v>1736</v>
      </c>
      <c r="B55" s="52" t="s">
        <v>1737</v>
      </c>
      <c r="C55" s="52" t="s">
        <v>1735</v>
      </c>
      <c r="D55" s="52"/>
      <c r="E55" s="52"/>
      <c r="F55" s="52"/>
      <c r="G55" s="52" t="s">
        <v>984</v>
      </c>
      <c r="H55" s="52" t="s">
        <v>1738</v>
      </c>
    </row>
    <row r="56" spans="1:8" ht="37.5" customHeight="1" x14ac:dyDescent="0.55000000000000004">
      <c r="A56" s="55" t="s">
        <v>1739</v>
      </c>
      <c r="B56" s="52" t="s">
        <v>1740</v>
      </c>
      <c r="C56" s="52" t="s">
        <v>978</v>
      </c>
      <c r="D56" s="52"/>
      <c r="E56" s="52"/>
      <c r="F56" s="52"/>
      <c r="G56" s="52" t="s">
        <v>1741</v>
      </c>
      <c r="H56" s="52"/>
    </row>
    <row r="57" spans="1:8" ht="44.4" x14ac:dyDescent="0.55000000000000004">
      <c r="A57" s="55" t="s">
        <v>94</v>
      </c>
      <c r="B57" s="52" t="s">
        <v>93</v>
      </c>
      <c r="C57" s="52" t="s">
        <v>974</v>
      </c>
      <c r="D57" s="52"/>
      <c r="E57" s="52"/>
      <c r="F57" s="52" t="s">
        <v>94</v>
      </c>
      <c r="G57" s="52" t="s">
        <v>1547</v>
      </c>
      <c r="H57" s="52"/>
    </row>
    <row r="58" spans="1:8" ht="22.2" x14ac:dyDescent="0.55000000000000004">
      <c r="A58" s="55" t="s">
        <v>172</v>
      </c>
      <c r="B58" s="52" t="s">
        <v>595</v>
      </c>
      <c r="C58" s="52" t="s">
        <v>972</v>
      </c>
      <c r="D58" s="52"/>
      <c r="E58" s="52"/>
      <c r="F58" s="52"/>
      <c r="G58" s="52" t="s">
        <v>300</v>
      </c>
      <c r="H58" s="52" t="s">
        <v>384</v>
      </c>
    </row>
    <row r="59" spans="1:8" x14ac:dyDescent="0.55000000000000004">
      <c r="A59" s="55" t="s">
        <v>141</v>
      </c>
      <c r="B59" s="52" t="s">
        <v>608</v>
      </c>
      <c r="C59" s="52" t="s">
        <v>972</v>
      </c>
      <c r="D59" s="52"/>
      <c r="E59" s="52"/>
      <c r="F59" s="52"/>
      <c r="G59" s="52" t="s">
        <v>390</v>
      </c>
      <c r="H59" s="52"/>
    </row>
    <row r="60" spans="1:8" ht="22.2" x14ac:dyDescent="0.55000000000000004">
      <c r="A60" s="55" t="s">
        <v>541</v>
      </c>
      <c r="B60" s="52" t="s">
        <v>616</v>
      </c>
      <c r="C60" s="52" t="s">
        <v>973</v>
      </c>
      <c r="D60" s="52"/>
      <c r="E60" s="52"/>
      <c r="F60" s="52"/>
      <c r="G60" s="52" t="s">
        <v>985</v>
      </c>
      <c r="H60" s="52"/>
    </row>
    <row r="61" spans="1:8" x14ac:dyDescent="0.55000000000000004">
      <c r="A61" s="55" t="s">
        <v>109</v>
      </c>
      <c r="B61" s="52" t="s">
        <v>108</v>
      </c>
      <c r="C61" s="52" t="s">
        <v>987</v>
      </c>
      <c r="D61" s="52"/>
      <c r="E61" s="52"/>
      <c r="F61" s="52" t="s">
        <v>109</v>
      </c>
      <c r="G61" s="52" t="s">
        <v>986</v>
      </c>
      <c r="H61" s="52" t="s">
        <v>382</v>
      </c>
    </row>
    <row r="62" spans="1:8" ht="66.599999999999994" x14ac:dyDescent="0.55000000000000004">
      <c r="A62" s="55" t="s">
        <v>240</v>
      </c>
      <c r="B62" s="52" t="s">
        <v>573</v>
      </c>
      <c r="C62" s="52" t="s">
        <v>972</v>
      </c>
      <c r="D62" s="52"/>
      <c r="E62" s="52"/>
      <c r="F62" s="52"/>
      <c r="G62" s="52" t="s">
        <v>988</v>
      </c>
      <c r="H62" s="52" t="s">
        <v>1819</v>
      </c>
    </row>
    <row r="63" spans="1:8" ht="55.5" x14ac:dyDescent="0.55000000000000004">
      <c r="A63" s="55" t="s">
        <v>70</v>
      </c>
      <c r="B63" s="52" t="s">
        <v>756</v>
      </c>
      <c r="C63" s="52" t="s">
        <v>1335</v>
      </c>
      <c r="D63" s="52"/>
      <c r="E63" s="52"/>
      <c r="F63" s="52"/>
      <c r="G63" s="52" t="s">
        <v>1554</v>
      </c>
      <c r="H63" s="52" t="s">
        <v>448</v>
      </c>
    </row>
    <row r="64" spans="1:8" ht="44.4" x14ac:dyDescent="0.55000000000000004">
      <c r="A64" s="55" t="s">
        <v>241</v>
      </c>
      <c r="B64" s="52" t="s">
        <v>574</v>
      </c>
      <c r="C64" s="52" t="s">
        <v>972</v>
      </c>
      <c r="D64" s="52"/>
      <c r="E64" s="52"/>
      <c r="F64" s="52"/>
      <c r="G64" s="52" t="s">
        <v>248</v>
      </c>
      <c r="H64" s="52" t="s">
        <v>375</v>
      </c>
    </row>
    <row r="65" spans="1:8" ht="55.5" x14ac:dyDescent="0.55000000000000004">
      <c r="A65" s="55" t="s">
        <v>1329</v>
      </c>
      <c r="B65" s="52" t="s">
        <v>1331</v>
      </c>
      <c r="C65" s="58" t="s">
        <v>971</v>
      </c>
      <c r="D65" s="58" t="s">
        <v>1330</v>
      </c>
      <c r="E65" s="58"/>
      <c r="F65" s="58" t="s">
        <v>1330</v>
      </c>
      <c r="G65" s="52" t="s">
        <v>1814</v>
      </c>
      <c r="H65" s="58"/>
    </row>
    <row r="66" spans="1:8" ht="33.299999999999997" x14ac:dyDescent="0.55000000000000004">
      <c r="A66" s="55" t="s">
        <v>204</v>
      </c>
      <c r="B66" s="52" t="s">
        <v>203</v>
      </c>
      <c r="C66" s="52" t="s">
        <v>975</v>
      </c>
      <c r="D66" s="52"/>
      <c r="E66" s="52"/>
      <c r="F66" s="52" t="s">
        <v>204</v>
      </c>
      <c r="G66" s="52" t="s">
        <v>916</v>
      </c>
      <c r="H66" s="52" t="s">
        <v>309</v>
      </c>
    </row>
    <row r="67" spans="1:8" ht="210.9" x14ac:dyDescent="0.55000000000000004">
      <c r="A67" s="55" t="s">
        <v>334</v>
      </c>
      <c r="B67" s="52" t="s">
        <v>330</v>
      </c>
      <c r="C67" s="52" t="s">
        <v>989</v>
      </c>
      <c r="D67" s="52"/>
      <c r="E67" s="52"/>
      <c r="F67" s="52"/>
      <c r="G67" s="52" t="s">
        <v>335</v>
      </c>
      <c r="H67" s="52" t="s">
        <v>1821</v>
      </c>
    </row>
    <row r="68" spans="1:8" x14ac:dyDescent="0.55000000000000004">
      <c r="A68" s="55" t="s">
        <v>557</v>
      </c>
      <c r="B68" s="52" t="s">
        <v>666</v>
      </c>
      <c r="C68" s="52" t="s">
        <v>990</v>
      </c>
      <c r="D68" s="52"/>
      <c r="E68" s="52"/>
      <c r="F68" s="52"/>
      <c r="G68" s="52" t="s">
        <v>326</v>
      </c>
      <c r="H68" s="52"/>
    </row>
    <row r="69" spans="1:8" ht="22.2" x14ac:dyDescent="0.55000000000000004">
      <c r="A69" s="55" t="s">
        <v>166</v>
      </c>
      <c r="B69" s="52" t="s">
        <v>600</v>
      </c>
      <c r="C69" s="52" t="s">
        <v>991</v>
      </c>
      <c r="D69" s="52"/>
      <c r="E69" s="52" t="s">
        <v>1091</v>
      </c>
      <c r="F69" s="52"/>
      <c r="G69" s="52" t="s">
        <v>386</v>
      </c>
      <c r="H69" s="52" t="s">
        <v>442</v>
      </c>
    </row>
    <row r="70" spans="1:8" ht="22.2" x14ac:dyDescent="0.55000000000000004">
      <c r="A70" s="55" t="s">
        <v>191</v>
      </c>
      <c r="B70" s="52" t="s">
        <v>757</v>
      </c>
      <c r="C70" s="52" t="s">
        <v>1335</v>
      </c>
      <c r="D70" s="52"/>
      <c r="E70" s="52"/>
      <c r="F70" s="52"/>
      <c r="G70" s="52" t="s">
        <v>396</v>
      </c>
      <c r="H70" s="52" t="s">
        <v>445</v>
      </c>
    </row>
    <row r="71" spans="1:8" ht="33.299999999999997" x14ac:dyDescent="0.55000000000000004">
      <c r="A71" s="55" t="s">
        <v>52</v>
      </c>
      <c r="B71" s="52" t="s">
        <v>638</v>
      </c>
      <c r="C71" s="52" t="s">
        <v>1335</v>
      </c>
      <c r="D71" s="52"/>
      <c r="E71" s="52"/>
      <c r="F71" s="52"/>
      <c r="G71" s="52" t="s">
        <v>298</v>
      </c>
      <c r="H71" s="52" t="s">
        <v>368</v>
      </c>
    </row>
    <row r="72" spans="1:8" ht="22.2" x14ac:dyDescent="0.55000000000000004">
      <c r="A72" s="55" t="s">
        <v>173</v>
      </c>
      <c r="B72" s="52" t="s">
        <v>596</v>
      </c>
      <c r="C72" s="52" t="s">
        <v>972</v>
      </c>
      <c r="D72" s="52"/>
      <c r="E72" s="52"/>
      <c r="F72" s="52"/>
      <c r="G72" s="52" t="s">
        <v>301</v>
      </c>
      <c r="H72" s="52" t="s">
        <v>385</v>
      </c>
    </row>
    <row r="73" spans="1:8" ht="44.4" x14ac:dyDescent="0.55000000000000004">
      <c r="A73" s="55" t="s">
        <v>73</v>
      </c>
      <c r="B73" s="52" t="s">
        <v>645</v>
      </c>
      <c r="C73" s="52" t="s">
        <v>1335</v>
      </c>
      <c r="D73" s="52"/>
      <c r="E73" s="52"/>
      <c r="F73" s="52"/>
      <c r="G73" s="52" t="s">
        <v>825</v>
      </c>
      <c r="H73" s="52" t="s">
        <v>848</v>
      </c>
    </row>
    <row r="74" spans="1:8" ht="88.8" x14ac:dyDescent="0.55000000000000004">
      <c r="A74" s="55" t="s">
        <v>174</v>
      </c>
      <c r="B74" s="52" t="s">
        <v>597</v>
      </c>
      <c r="C74" s="52" t="s">
        <v>973</v>
      </c>
      <c r="D74" s="52"/>
      <c r="E74" s="52"/>
      <c r="F74" s="52"/>
      <c r="G74" s="52" t="s">
        <v>302</v>
      </c>
      <c r="H74" s="52" t="s">
        <v>874</v>
      </c>
    </row>
    <row r="75" spans="1:8" x14ac:dyDescent="0.55000000000000004">
      <c r="A75" s="55" t="s">
        <v>112</v>
      </c>
      <c r="B75" s="52" t="s">
        <v>594</v>
      </c>
      <c r="C75" s="52" t="s">
        <v>992</v>
      </c>
      <c r="D75" s="52"/>
      <c r="E75" s="52" t="s">
        <v>1092</v>
      </c>
      <c r="F75" s="52"/>
      <c r="G75" s="52" t="s">
        <v>381</v>
      </c>
      <c r="H75" s="52"/>
    </row>
    <row r="76" spans="1:8" ht="22.2" x14ac:dyDescent="0.55000000000000004">
      <c r="A76" s="55" t="s">
        <v>405</v>
      </c>
      <c r="B76" s="52" t="s">
        <v>590</v>
      </c>
      <c r="C76" s="52" t="s">
        <v>992</v>
      </c>
      <c r="D76" s="52"/>
      <c r="E76" s="52" t="s">
        <v>1092</v>
      </c>
      <c r="F76" s="52"/>
      <c r="G76" s="52" t="s">
        <v>993</v>
      </c>
      <c r="H76" s="52"/>
    </row>
    <row r="77" spans="1:8" ht="88.8" x14ac:dyDescent="0.55000000000000004">
      <c r="A77" s="55" t="s">
        <v>114</v>
      </c>
      <c r="B77" s="52" t="s">
        <v>589</v>
      </c>
      <c r="C77" s="52" t="s">
        <v>994</v>
      </c>
      <c r="D77" s="52"/>
      <c r="E77" s="52"/>
      <c r="F77" s="52"/>
      <c r="G77" s="52" t="s">
        <v>263</v>
      </c>
      <c r="H77" s="52" t="s">
        <v>1762</v>
      </c>
    </row>
    <row r="78" spans="1:8" ht="155.4" x14ac:dyDescent="0.55000000000000004">
      <c r="A78" s="55" t="s">
        <v>115</v>
      </c>
      <c r="B78" s="52" t="s">
        <v>771</v>
      </c>
      <c r="C78" s="52" t="s">
        <v>1013</v>
      </c>
      <c r="D78" s="52"/>
      <c r="E78" s="52"/>
      <c r="F78" s="52"/>
      <c r="G78" s="52" t="s">
        <v>995</v>
      </c>
      <c r="H78" s="52" t="s">
        <v>830</v>
      </c>
    </row>
    <row r="79" spans="1:8" ht="22.2" x14ac:dyDescent="0.55000000000000004">
      <c r="A79" s="55" t="s">
        <v>113</v>
      </c>
      <c r="B79" s="52" t="s">
        <v>770</v>
      </c>
      <c r="C79" s="52" t="s">
        <v>1013</v>
      </c>
      <c r="D79" s="52"/>
      <c r="E79" s="52"/>
      <c r="F79" s="52"/>
      <c r="G79" s="52" t="s">
        <v>996</v>
      </c>
      <c r="H79" s="52"/>
    </row>
    <row r="80" spans="1:8" ht="111" x14ac:dyDescent="0.55000000000000004">
      <c r="A80" s="55" t="s">
        <v>111</v>
      </c>
      <c r="B80" s="52" t="s">
        <v>588</v>
      </c>
      <c r="C80" s="52" t="s">
        <v>999</v>
      </c>
      <c r="D80" s="52"/>
      <c r="E80" s="52" t="s">
        <v>1091</v>
      </c>
      <c r="F80" s="52"/>
      <c r="G80" s="52" t="s">
        <v>357</v>
      </c>
      <c r="H80" s="52" t="s">
        <v>1813</v>
      </c>
    </row>
    <row r="81" spans="1:8" ht="22.2" x14ac:dyDescent="0.55000000000000004">
      <c r="A81" s="55" t="s">
        <v>63</v>
      </c>
      <c r="B81" s="52" t="s">
        <v>619</v>
      </c>
      <c r="C81" s="52" t="s">
        <v>972</v>
      </c>
      <c r="D81" s="52"/>
      <c r="E81" s="52"/>
      <c r="F81" s="52"/>
      <c r="G81" s="52" t="s">
        <v>64</v>
      </c>
      <c r="H81" s="52" t="s">
        <v>1305</v>
      </c>
    </row>
    <row r="82" spans="1:8" ht="55.5" x14ac:dyDescent="0.55000000000000004">
      <c r="A82" s="55" t="s">
        <v>1330</v>
      </c>
      <c r="B82" s="52" t="s">
        <v>1328</v>
      </c>
      <c r="C82" s="58" t="s">
        <v>971</v>
      </c>
      <c r="D82" s="58"/>
      <c r="E82" s="58"/>
      <c r="F82" s="58" t="s">
        <v>1330</v>
      </c>
      <c r="G82" s="52" t="s">
        <v>1814</v>
      </c>
      <c r="H82" s="58"/>
    </row>
    <row r="83" spans="1:8" ht="88.8" x14ac:dyDescent="0.55000000000000004">
      <c r="A83" s="55" t="s">
        <v>454</v>
      </c>
      <c r="B83" s="52" t="s">
        <v>454</v>
      </c>
      <c r="C83" s="52" t="s">
        <v>1735</v>
      </c>
      <c r="D83" s="52"/>
      <c r="E83" s="52"/>
      <c r="F83" s="52"/>
      <c r="G83" s="52" t="s">
        <v>469</v>
      </c>
      <c r="H83" s="52" t="s">
        <v>1759</v>
      </c>
    </row>
    <row r="84" spans="1:8" ht="266.39999999999998" x14ac:dyDescent="0.55000000000000004">
      <c r="A84" s="55" t="s">
        <v>126</v>
      </c>
      <c r="B84" s="52" t="s">
        <v>591</v>
      </c>
      <c r="C84" s="52" t="s">
        <v>973</v>
      </c>
      <c r="D84" s="52"/>
      <c r="E84" s="52"/>
      <c r="F84" s="52"/>
      <c r="G84" s="52" t="s">
        <v>264</v>
      </c>
      <c r="H84" s="52" t="s">
        <v>875</v>
      </c>
    </row>
    <row r="85" spans="1:8" x14ac:dyDescent="0.55000000000000004">
      <c r="A85" s="55" t="s">
        <v>460</v>
      </c>
      <c r="B85" s="52" t="s">
        <v>743</v>
      </c>
      <c r="C85" s="52" t="s">
        <v>972</v>
      </c>
      <c r="D85" s="52"/>
      <c r="E85" s="52"/>
      <c r="F85" s="52"/>
      <c r="G85" s="52" t="s">
        <v>467</v>
      </c>
      <c r="H85" s="52"/>
    </row>
    <row r="86" spans="1:8" x14ac:dyDescent="0.55000000000000004">
      <c r="A86" s="55" t="s">
        <v>459</v>
      </c>
      <c r="B86" s="52" t="s">
        <v>654</v>
      </c>
      <c r="C86" s="52" t="s">
        <v>972</v>
      </c>
      <c r="D86" s="52"/>
      <c r="E86" s="52"/>
      <c r="F86" s="52"/>
      <c r="G86" s="52" t="s">
        <v>997</v>
      </c>
      <c r="H86" s="52"/>
    </row>
    <row r="87" spans="1:8" ht="66.599999999999994" x14ac:dyDescent="0.55000000000000004">
      <c r="A87" s="55" t="s">
        <v>458</v>
      </c>
      <c r="B87" s="52" t="s">
        <v>653</v>
      </c>
      <c r="C87" s="52" t="s">
        <v>978</v>
      </c>
      <c r="D87" s="52"/>
      <c r="E87" s="52"/>
      <c r="F87" s="52"/>
      <c r="G87" s="52" t="s">
        <v>466</v>
      </c>
      <c r="H87" s="52" t="s">
        <v>1491</v>
      </c>
    </row>
    <row r="88" spans="1:8" ht="22.2" x14ac:dyDescent="0.55000000000000004">
      <c r="A88" s="55" t="s">
        <v>461</v>
      </c>
      <c r="B88" s="52" t="s">
        <v>655</v>
      </c>
      <c r="C88" s="52" t="s">
        <v>973</v>
      </c>
      <c r="D88" s="52"/>
      <c r="E88" s="52"/>
      <c r="F88" s="52"/>
      <c r="G88" s="52" t="s">
        <v>468</v>
      </c>
      <c r="H88" s="52"/>
    </row>
    <row r="89" spans="1:8" x14ac:dyDescent="0.55000000000000004">
      <c r="A89" s="55" t="s">
        <v>462</v>
      </c>
      <c r="B89" s="52" t="s">
        <v>656</v>
      </c>
      <c r="C89" s="52" t="s">
        <v>991</v>
      </c>
      <c r="D89" s="52"/>
      <c r="E89" s="52"/>
      <c r="F89" s="52"/>
      <c r="G89" s="52" t="s">
        <v>470</v>
      </c>
      <c r="H89" s="52"/>
    </row>
    <row r="90" spans="1:8" x14ac:dyDescent="0.55000000000000004">
      <c r="A90" s="55" t="s">
        <v>457</v>
      </c>
      <c r="B90" s="52" t="s">
        <v>681</v>
      </c>
      <c r="C90" s="52" t="s">
        <v>978</v>
      </c>
      <c r="D90" s="52"/>
      <c r="E90" s="52"/>
      <c r="F90" s="52"/>
      <c r="G90" s="52" t="s">
        <v>465</v>
      </c>
      <c r="H90" s="52"/>
    </row>
    <row r="91" spans="1:8" x14ac:dyDescent="0.55000000000000004">
      <c r="A91" s="55" t="s">
        <v>463</v>
      </c>
      <c r="B91" s="52" t="s">
        <v>744</v>
      </c>
      <c r="C91" s="52" t="s">
        <v>972</v>
      </c>
      <c r="D91" s="52"/>
      <c r="E91" s="52"/>
      <c r="F91" s="52"/>
      <c r="G91" s="52" t="s">
        <v>998</v>
      </c>
      <c r="H91" s="52"/>
    </row>
    <row r="92" spans="1:8" x14ac:dyDescent="0.55000000000000004">
      <c r="A92" s="55" t="s">
        <v>464</v>
      </c>
      <c r="B92" s="52" t="s">
        <v>745</v>
      </c>
      <c r="C92" s="52" t="s">
        <v>972</v>
      </c>
      <c r="D92" s="52"/>
      <c r="E92" s="52"/>
      <c r="F92" s="52"/>
      <c r="G92" s="52" t="s">
        <v>471</v>
      </c>
      <c r="H92" s="52"/>
    </row>
    <row r="93" spans="1:8" ht="22.2" x14ac:dyDescent="0.55000000000000004">
      <c r="A93" s="55" t="s">
        <v>436</v>
      </c>
      <c r="B93" s="52" t="s">
        <v>587</v>
      </c>
      <c r="C93" s="52" t="s">
        <v>992</v>
      </c>
      <c r="D93" s="52"/>
      <c r="E93" s="52" t="s">
        <v>1092</v>
      </c>
      <c r="F93" s="52"/>
      <c r="G93" s="52" t="s">
        <v>1072</v>
      </c>
      <c r="H93" s="52" t="s">
        <v>408</v>
      </c>
    </row>
    <row r="94" spans="1:8" ht="111" x14ac:dyDescent="0.55000000000000004">
      <c r="A94" s="55" t="s">
        <v>352</v>
      </c>
      <c r="B94" s="52" t="s">
        <v>769</v>
      </c>
      <c r="C94" s="52" t="s">
        <v>1013</v>
      </c>
      <c r="D94" s="52"/>
      <c r="E94" s="52"/>
      <c r="F94" s="52"/>
      <c r="G94" s="52" t="s">
        <v>355</v>
      </c>
      <c r="H94" s="52" t="s">
        <v>829</v>
      </c>
    </row>
    <row r="95" spans="1:8" x14ac:dyDescent="0.55000000000000004">
      <c r="A95" s="55" t="s">
        <v>350</v>
      </c>
      <c r="B95" s="52" t="s">
        <v>586</v>
      </c>
      <c r="C95" s="52" t="s">
        <v>999</v>
      </c>
      <c r="D95" s="52"/>
      <c r="E95" s="52"/>
      <c r="F95" s="52" t="s">
        <v>350</v>
      </c>
      <c r="G95" s="52" t="s">
        <v>353</v>
      </c>
      <c r="H95" s="52"/>
    </row>
    <row r="96" spans="1:8" ht="88.8" x14ac:dyDescent="0.55000000000000004">
      <c r="A96" s="55" t="s">
        <v>351</v>
      </c>
      <c r="B96" s="52" t="s">
        <v>768</v>
      </c>
      <c r="C96" s="52" t="s">
        <v>1013</v>
      </c>
      <c r="D96" s="52"/>
      <c r="E96" s="52"/>
      <c r="F96" s="52"/>
      <c r="G96" s="52" t="s">
        <v>354</v>
      </c>
      <c r="H96" s="52" t="s">
        <v>851</v>
      </c>
    </row>
    <row r="97" spans="1:8" x14ac:dyDescent="0.55000000000000004">
      <c r="A97" s="55" t="s">
        <v>10</v>
      </c>
      <c r="B97" s="52" t="s">
        <v>9</v>
      </c>
      <c r="C97" s="52" t="s">
        <v>978</v>
      </c>
      <c r="D97" s="52"/>
      <c r="E97" s="52"/>
      <c r="F97" s="52" t="s">
        <v>10</v>
      </c>
      <c r="G97" s="52" t="s">
        <v>917</v>
      </c>
      <c r="H97" s="52"/>
    </row>
    <row r="98" spans="1:8" x14ac:dyDescent="0.55000000000000004">
      <c r="A98" s="55" t="s">
        <v>65</v>
      </c>
      <c r="B98" s="52" t="s">
        <v>620</v>
      </c>
      <c r="C98" s="52" t="s">
        <v>972</v>
      </c>
      <c r="D98" s="52"/>
      <c r="E98" s="52"/>
      <c r="F98" s="52"/>
      <c r="G98" s="52" t="s">
        <v>272</v>
      </c>
      <c r="H98" s="52" t="s">
        <v>1306</v>
      </c>
    </row>
    <row r="99" spans="1:8" ht="33.299999999999997" x14ac:dyDescent="0.55000000000000004">
      <c r="A99" s="55" t="s">
        <v>175</v>
      </c>
      <c r="B99" s="52" t="s">
        <v>774</v>
      </c>
      <c r="C99" s="52" t="s">
        <v>1013</v>
      </c>
      <c r="D99" s="52"/>
      <c r="E99" s="52"/>
      <c r="F99" s="52"/>
      <c r="G99" s="52" t="s">
        <v>1555</v>
      </c>
      <c r="H99" s="52" t="s">
        <v>1487</v>
      </c>
    </row>
    <row r="100" spans="1:8" ht="22.2" x14ac:dyDescent="0.55000000000000004">
      <c r="A100" s="55" t="s">
        <v>12</v>
      </c>
      <c r="B100" s="52" t="s">
        <v>667</v>
      </c>
      <c r="C100" s="52" t="s">
        <v>974</v>
      </c>
      <c r="D100" s="52"/>
      <c r="E100" s="52"/>
      <c r="F100" s="52"/>
      <c r="G100" s="52" t="s">
        <v>314</v>
      </c>
      <c r="H100" s="52" t="s">
        <v>1073</v>
      </c>
    </row>
    <row r="101" spans="1:8" ht="44.4" x14ac:dyDescent="0.55000000000000004">
      <c r="A101" s="55" t="s">
        <v>13</v>
      </c>
      <c r="B101" s="52" t="s">
        <v>583</v>
      </c>
      <c r="C101" s="52" t="s">
        <v>978</v>
      </c>
      <c r="D101" s="52" t="s">
        <v>37</v>
      </c>
      <c r="E101" s="52"/>
      <c r="F101" s="52" t="s">
        <v>37</v>
      </c>
      <c r="G101" s="52" t="s">
        <v>977</v>
      </c>
      <c r="H101" s="52"/>
    </row>
    <row r="102" spans="1:8" ht="77.7" x14ac:dyDescent="0.55000000000000004">
      <c r="A102" s="55" t="s">
        <v>176</v>
      </c>
      <c r="B102" s="52" t="s">
        <v>598</v>
      </c>
      <c r="C102" s="52" t="s">
        <v>1335</v>
      </c>
      <c r="D102" s="52"/>
      <c r="E102" s="52"/>
      <c r="F102" s="52"/>
      <c r="G102" s="52" t="s">
        <v>1000</v>
      </c>
      <c r="H102" s="52" t="s">
        <v>310</v>
      </c>
    </row>
    <row r="103" spans="1:8" ht="33.299999999999997" x14ac:dyDescent="0.55000000000000004">
      <c r="A103" s="55" t="s">
        <v>192</v>
      </c>
      <c r="B103" s="52" t="s">
        <v>615</v>
      </c>
      <c r="C103" s="52" t="s">
        <v>1002</v>
      </c>
      <c r="D103" s="52"/>
      <c r="E103" s="52"/>
      <c r="F103" s="52"/>
      <c r="G103" s="52" t="s">
        <v>1001</v>
      </c>
      <c r="H103" s="52" t="s">
        <v>413</v>
      </c>
    </row>
    <row r="104" spans="1:8" x14ac:dyDescent="0.55000000000000004">
      <c r="A104" s="55" t="s">
        <v>513</v>
      </c>
      <c r="B104" s="52" t="s">
        <v>662</v>
      </c>
      <c r="C104" s="52" t="s">
        <v>973</v>
      </c>
      <c r="D104" s="52"/>
      <c r="E104" s="52"/>
      <c r="F104" s="52"/>
      <c r="G104" s="52" t="s">
        <v>514</v>
      </c>
      <c r="H104" s="52"/>
    </row>
    <row r="105" spans="1:8" ht="22.2" x14ac:dyDescent="0.55000000000000004">
      <c r="A105" s="55" t="s">
        <v>211</v>
      </c>
      <c r="B105" s="52" t="s">
        <v>213</v>
      </c>
      <c r="C105" s="52" t="s">
        <v>974</v>
      </c>
      <c r="D105" s="52"/>
      <c r="E105" s="52"/>
      <c r="F105" s="52" t="s">
        <v>211</v>
      </c>
      <c r="G105" s="52" t="s">
        <v>920</v>
      </c>
      <c r="H105" s="52"/>
    </row>
    <row r="106" spans="1:8" ht="55.5" x14ac:dyDescent="0.55000000000000004">
      <c r="A106" s="55" t="s">
        <v>347</v>
      </c>
      <c r="B106" s="52" t="s">
        <v>622</v>
      </c>
      <c r="C106" s="52" t="s">
        <v>1335</v>
      </c>
      <c r="D106" s="52"/>
      <c r="E106" s="52"/>
      <c r="F106" s="52"/>
      <c r="G106" s="52" t="s">
        <v>1003</v>
      </c>
      <c r="H106" s="52" t="s">
        <v>448</v>
      </c>
    </row>
    <row r="107" spans="1:8" ht="77.7" x14ac:dyDescent="0.55000000000000004">
      <c r="A107" s="55" t="s">
        <v>346</v>
      </c>
      <c r="B107" s="52" t="s">
        <v>348</v>
      </c>
      <c r="C107" s="52" t="s">
        <v>971</v>
      </c>
      <c r="D107" s="52"/>
      <c r="E107" s="52"/>
      <c r="F107" s="52" t="s">
        <v>346</v>
      </c>
      <c r="G107" s="52" t="s">
        <v>1812</v>
      </c>
      <c r="H107" s="52" t="s">
        <v>1820</v>
      </c>
    </row>
    <row r="108" spans="1:8" ht="22.2" x14ac:dyDescent="0.55000000000000004">
      <c r="A108" s="55" t="s">
        <v>122</v>
      </c>
      <c r="B108" s="52" t="s">
        <v>659</v>
      </c>
      <c r="C108" s="52" t="s">
        <v>1004</v>
      </c>
      <c r="D108" s="52"/>
      <c r="E108" s="52"/>
      <c r="F108" s="52"/>
      <c r="G108" s="52" t="s">
        <v>496</v>
      </c>
      <c r="H108" s="52"/>
    </row>
    <row r="109" spans="1:8" ht="22.2" x14ac:dyDescent="0.55000000000000004">
      <c r="A109" s="55" t="s">
        <v>123</v>
      </c>
      <c r="B109" s="52" t="s">
        <v>660</v>
      </c>
      <c r="C109" s="52" t="s">
        <v>1004</v>
      </c>
      <c r="D109" s="52"/>
      <c r="E109" s="52"/>
      <c r="F109" s="52"/>
      <c r="G109" s="52" t="s">
        <v>1005</v>
      </c>
      <c r="H109" s="52"/>
    </row>
    <row r="110" spans="1:8" ht="22.2" x14ac:dyDescent="0.55000000000000004">
      <c r="A110" s="55" t="s">
        <v>124</v>
      </c>
      <c r="B110" s="52" t="s">
        <v>661</v>
      </c>
      <c r="C110" s="52" t="s">
        <v>1004</v>
      </c>
      <c r="D110" s="52"/>
      <c r="E110" s="52"/>
      <c r="F110" s="52"/>
      <c r="G110" s="52" t="s">
        <v>1006</v>
      </c>
      <c r="H110" s="52"/>
    </row>
    <row r="111" spans="1:8" x14ac:dyDescent="0.55000000000000004">
      <c r="A111" s="55" t="s">
        <v>325</v>
      </c>
      <c r="B111" s="52" t="s">
        <v>665</v>
      </c>
      <c r="C111" s="52" t="s">
        <v>990</v>
      </c>
      <c r="D111" s="52"/>
      <c r="E111" s="52"/>
      <c r="F111" s="52"/>
      <c r="G111" s="52" t="s">
        <v>326</v>
      </c>
      <c r="H111" s="52"/>
    </row>
    <row r="112" spans="1:8" x14ac:dyDescent="0.55000000000000004">
      <c r="A112" s="55" t="s">
        <v>336</v>
      </c>
      <c r="B112" s="52" t="s">
        <v>671</v>
      </c>
      <c r="C112" s="52" t="s">
        <v>990</v>
      </c>
      <c r="D112" s="52"/>
      <c r="E112" s="52"/>
      <c r="F112" s="52"/>
      <c r="G112" s="52" t="s">
        <v>326</v>
      </c>
      <c r="H112" s="52"/>
    </row>
    <row r="113" spans="1:8" ht="66.599999999999994" x14ac:dyDescent="0.55000000000000004">
      <c r="A113" s="55" t="s">
        <v>320</v>
      </c>
      <c r="B113" s="52" t="s">
        <v>328</v>
      </c>
      <c r="C113" s="52" t="s">
        <v>978</v>
      </c>
      <c r="D113" s="52"/>
      <c r="E113" s="52"/>
      <c r="F113" s="52" t="s">
        <v>320</v>
      </c>
      <c r="G113" s="52" t="s">
        <v>1530</v>
      </c>
      <c r="H113" s="52"/>
    </row>
    <row r="114" spans="1:8" ht="33.299999999999997" x14ac:dyDescent="0.55000000000000004">
      <c r="A114" s="55" t="s">
        <v>327</v>
      </c>
      <c r="B114" s="52" t="s">
        <v>329</v>
      </c>
      <c r="C114" s="52" t="s">
        <v>971</v>
      </c>
      <c r="D114" s="52"/>
      <c r="E114" s="52"/>
      <c r="F114" s="52" t="s">
        <v>327</v>
      </c>
      <c r="G114" s="52" t="s">
        <v>921</v>
      </c>
      <c r="H114" s="52"/>
    </row>
    <row r="115" spans="1:8" ht="33.299999999999997" x14ac:dyDescent="0.55000000000000004">
      <c r="A115" s="55" t="s">
        <v>53</v>
      </c>
      <c r="B115" s="52" t="s">
        <v>639</v>
      </c>
      <c r="C115" s="52" t="s">
        <v>1335</v>
      </c>
      <c r="D115" s="52"/>
      <c r="E115" s="52"/>
      <c r="F115" s="52"/>
      <c r="G115" s="52" t="s">
        <v>299</v>
      </c>
      <c r="H115" s="52" t="s">
        <v>368</v>
      </c>
    </row>
    <row r="116" spans="1:8" ht="22.2" x14ac:dyDescent="0.55000000000000004">
      <c r="A116" s="55" t="s">
        <v>78</v>
      </c>
      <c r="B116" s="52" t="s">
        <v>648</v>
      </c>
      <c r="C116" s="52" t="s">
        <v>973</v>
      </c>
      <c r="D116" s="52"/>
      <c r="E116" s="52"/>
      <c r="F116" s="52"/>
      <c r="G116" s="52" t="s">
        <v>253</v>
      </c>
      <c r="H116" s="52"/>
    </row>
    <row r="117" spans="1:8" ht="44.4" x14ac:dyDescent="0.55000000000000004">
      <c r="A117" s="55" t="s">
        <v>57</v>
      </c>
      <c r="B117" s="52" t="s">
        <v>643</v>
      </c>
      <c r="C117" s="52" t="s">
        <v>973</v>
      </c>
      <c r="D117" s="52"/>
      <c r="E117" s="52"/>
      <c r="F117" s="52"/>
      <c r="G117" s="52" t="s">
        <v>1075</v>
      </c>
      <c r="H117" s="52" t="s">
        <v>1074</v>
      </c>
    </row>
    <row r="118" spans="1:8" ht="77.7" x14ac:dyDescent="0.55000000000000004">
      <c r="A118" s="55" t="s">
        <v>212</v>
      </c>
      <c r="B118" s="52" t="s">
        <v>637</v>
      </c>
      <c r="C118" s="52" t="s">
        <v>973</v>
      </c>
      <c r="D118" s="52"/>
      <c r="E118" s="52"/>
      <c r="F118" s="52"/>
      <c r="G118" s="52" t="s">
        <v>295</v>
      </c>
      <c r="H118" s="52" t="s">
        <v>847</v>
      </c>
    </row>
    <row r="119" spans="1:8" ht="133.19999999999999" x14ac:dyDescent="0.55000000000000004">
      <c r="A119" s="55" t="s">
        <v>259</v>
      </c>
      <c r="B119" s="52" t="s">
        <v>606</v>
      </c>
      <c r="C119" s="52" t="s">
        <v>1335</v>
      </c>
      <c r="D119" s="52"/>
      <c r="E119" s="52"/>
      <c r="F119" s="52"/>
      <c r="G119" s="52" t="s">
        <v>339</v>
      </c>
      <c r="H119" s="52" t="s">
        <v>1093</v>
      </c>
    </row>
    <row r="120" spans="1:8" ht="33.299999999999997" x14ac:dyDescent="0.55000000000000004">
      <c r="A120" s="55" t="s">
        <v>55</v>
      </c>
      <c r="B120" s="52" t="s">
        <v>641</v>
      </c>
      <c r="C120" s="52" t="s">
        <v>973</v>
      </c>
      <c r="D120" s="52"/>
      <c r="E120" s="52"/>
      <c r="F120" s="52"/>
      <c r="G120" s="52" t="s">
        <v>1007</v>
      </c>
      <c r="H120" s="52" t="s">
        <v>1076</v>
      </c>
    </row>
    <row r="121" spans="1:8" ht="22.2" x14ac:dyDescent="0.55000000000000004">
      <c r="A121" s="55" t="s">
        <v>58</v>
      </c>
      <c r="B121" s="52" t="s">
        <v>644</v>
      </c>
      <c r="C121" s="52" t="s">
        <v>973</v>
      </c>
      <c r="D121" s="52"/>
      <c r="E121" s="52"/>
      <c r="F121" s="52"/>
      <c r="G121" s="52" t="s">
        <v>1008</v>
      </c>
      <c r="H121" s="52" t="s">
        <v>1077</v>
      </c>
    </row>
    <row r="122" spans="1:8" ht="44.4" x14ac:dyDescent="0.55000000000000004">
      <c r="A122" s="55" t="s">
        <v>56</v>
      </c>
      <c r="B122" s="52" t="s">
        <v>642</v>
      </c>
      <c r="C122" s="52" t="s">
        <v>973</v>
      </c>
      <c r="D122" s="52"/>
      <c r="E122" s="52"/>
      <c r="F122" s="52"/>
      <c r="G122" s="52" t="s">
        <v>1078</v>
      </c>
      <c r="H122" s="52" t="s">
        <v>1074</v>
      </c>
    </row>
    <row r="123" spans="1:8" ht="33.299999999999997" x14ac:dyDescent="0.55000000000000004">
      <c r="A123" s="55" t="s">
        <v>54</v>
      </c>
      <c r="B123" s="52" t="s">
        <v>640</v>
      </c>
      <c r="C123" s="52" t="s">
        <v>973</v>
      </c>
      <c r="D123" s="52"/>
      <c r="E123" s="52"/>
      <c r="F123" s="52"/>
      <c r="G123" s="52" t="s">
        <v>1009</v>
      </c>
      <c r="H123" s="52" t="s">
        <v>1076</v>
      </c>
    </row>
    <row r="124" spans="1:8" x14ac:dyDescent="0.55000000000000004">
      <c r="A124" s="55" t="s">
        <v>1321</v>
      </c>
      <c r="B124" s="52" t="s">
        <v>1324</v>
      </c>
      <c r="C124" s="52" t="s">
        <v>972</v>
      </c>
      <c r="D124" s="52"/>
      <c r="E124" s="52"/>
      <c r="F124" s="52"/>
      <c r="G124" s="52" t="s">
        <v>1325</v>
      </c>
      <c r="H124" s="52"/>
    </row>
    <row r="125" spans="1:8" x14ac:dyDescent="0.55000000000000004">
      <c r="A125" s="55" t="s">
        <v>1322</v>
      </c>
      <c r="B125" s="52" t="s">
        <v>1323</v>
      </c>
      <c r="C125" s="52" t="s">
        <v>972</v>
      </c>
      <c r="D125" s="52"/>
      <c r="E125" s="52"/>
      <c r="F125" s="52"/>
      <c r="G125" s="52" t="s">
        <v>1326</v>
      </c>
      <c r="H125" s="52"/>
    </row>
    <row r="126" spans="1:8" ht="99.9" x14ac:dyDescent="0.55000000000000004">
      <c r="A126" s="55" t="s">
        <v>79</v>
      </c>
      <c r="B126" s="52" t="s">
        <v>649</v>
      </c>
      <c r="C126" s="52" t="s">
        <v>1335</v>
      </c>
      <c r="D126" s="52"/>
      <c r="E126" s="52"/>
      <c r="F126" s="52"/>
      <c r="G126" s="52" t="s">
        <v>254</v>
      </c>
      <c r="H126" s="52" t="s">
        <v>571</v>
      </c>
    </row>
    <row r="127" spans="1:8" ht="66.599999999999994" x14ac:dyDescent="0.55000000000000004">
      <c r="A127" s="55" t="s">
        <v>371</v>
      </c>
      <c r="B127" s="52" t="s">
        <v>791</v>
      </c>
      <c r="C127" s="52" t="s">
        <v>973</v>
      </c>
      <c r="D127" s="52"/>
      <c r="E127" s="52"/>
      <c r="F127" s="52"/>
      <c r="G127" s="52" t="s">
        <v>1079</v>
      </c>
      <c r="H127" s="52" t="s">
        <v>370</v>
      </c>
    </row>
    <row r="128" spans="1:8" ht="22.2" x14ac:dyDescent="0.55000000000000004">
      <c r="A128" s="55" t="s">
        <v>193</v>
      </c>
      <c r="B128" s="52" t="s">
        <v>630</v>
      </c>
      <c r="C128" s="52" t="s">
        <v>972</v>
      </c>
      <c r="D128" s="52"/>
      <c r="E128" s="52"/>
      <c r="F128" s="52"/>
      <c r="G128" s="52" t="s">
        <v>397</v>
      </c>
      <c r="H128" s="52" t="s">
        <v>1301</v>
      </c>
    </row>
    <row r="129" spans="1:8" ht="33.299999999999997" x14ac:dyDescent="0.55000000000000004">
      <c r="A129" s="55" t="s">
        <v>194</v>
      </c>
      <c r="B129" s="52" t="s">
        <v>631</v>
      </c>
      <c r="C129" s="52" t="s">
        <v>972</v>
      </c>
      <c r="D129" s="52"/>
      <c r="E129" s="52"/>
      <c r="F129" s="52"/>
      <c r="G129" s="52" t="s">
        <v>341</v>
      </c>
      <c r="H129" s="52" t="s">
        <v>1302</v>
      </c>
    </row>
    <row r="130" spans="1:8" x14ac:dyDescent="0.55000000000000004">
      <c r="A130" s="55" t="s">
        <v>1340</v>
      </c>
      <c r="B130" s="52" t="s">
        <v>1341</v>
      </c>
      <c r="C130" s="58" t="s">
        <v>974</v>
      </c>
      <c r="D130" s="58"/>
      <c r="E130" s="58"/>
      <c r="F130" s="58"/>
      <c r="G130" s="52" t="s">
        <v>314</v>
      </c>
      <c r="H130" s="58"/>
    </row>
    <row r="131" spans="1:8" ht="66.599999999999994" x14ac:dyDescent="0.55000000000000004">
      <c r="A131" s="55" t="s">
        <v>177</v>
      </c>
      <c r="B131" s="52" t="s">
        <v>599</v>
      </c>
      <c r="C131" s="52" t="s">
        <v>1335</v>
      </c>
      <c r="D131" s="52"/>
      <c r="E131" s="52"/>
      <c r="F131" s="52"/>
      <c r="G131" s="52" t="s">
        <v>1010</v>
      </c>
      <c r="H131" s="52" t="s">
        <v>834</v>
      </c>
    </row>
    <row r="132" spans="1:8" x14ac:dyDescent="0.55000000000000004">
      <c r="A132" s="55" t="s">
        <v>1011</v>
      </c>
      <c r="B132" s="52" t="s">
        <v>1047</v>
      </c>
      <c r="C132" s="52" t="s">
        <v>999</v>
      </c>
      <c r="D132" s="52"/>
      <c r="E132" s="52"/>
      <c r="F132" s="52"/>
      <c r="G132" s="52" t="s">
        <v>1012</v>
      </c>
      <c r="H132" s="52" t="s">
        <v>1310</v>
      </c>
    </row>
    <row r="133" spans="1:8" ht="33.299999999999997" x14ac:dyDescent="0.55000000000000004">
      <c r="A133" s="55" t="s">
        <v>333</v>
      </c>
      <c r="B133" s="52" t="s">
        <v>332</v>
      </c>
      <c r="C133" s="52" t="s">
        <v>978</v>
      </c>
      <c r="D133" s="52"/>
      <c r="E133" s="52"/>
      <c r="F133" s="52" t="s">
        <v>333</v>
      </c>
      <c r="G133" s="52" t="s">
        <v>923</v>
      </c>
      <c r="H133" s="52"/>
    </row>
    <row r="134" spans="1:8" x14ac:dyDescent="0.55000000000000004">
      <c r="A134" s="55" t="s">
        <v>23</v>
      </c>
      <c r="B134" s="52" t="s">
        <v>668</v>
      </c>
      <c r="C134" s="52" t="s">
        <v>974</v>
      </c>
      <c r="D134" s="52"/>
      <c r="E134" s="52"/>
      <c r="F134" s="52"/>
      <c r="G134" s="52" t="s">
        <v>314</v>
      </c>
      <c r="H134" s="52" t="s">
        <v>440</v>
      </c>
    </row>
    <row r="135" spans="1:8" ht="155.4" x14ac:dyDescent="0.55000000000000004">
      <c r="A135" s="55" t="s">
        <v>5</v>
      </c>
      <c r="B135" s="52" t="s">
        <v>760</v>
      </c>
      <c r="C135" s="52" t="s">
        <v>974</v>
      </c>
      <c r="D135" s="52"/>
      <c r="E135" s="52"/>
      <c r="F135" s="52"/>
      <c r="G135" s="52" t="s">
        <v>314</v>
      </c>
      <c r="H135" s="52" t="s">
        <v>1080</v>
      </c>
    </row>
    <row r="136" spans="1:8" ht="155.4" x14ac:dyDescent="0.55000000000000004">
      <c r="A136" s="55" t="s">
        <v>36</v>
      </c>
      <c r="B136" s="52" t="s">
        <v>761</v>
      </c>
      <c r="C136" s="52" t="s">
        <v>974</v>
      </c>
      <c r="D136" s="52"/>
      <c r="E136" s="52"/>
      <c r="F136" s="52"/>
      <c r="G136" s="52" t="s">
        <v>314</v>
      </c>
      <c r="H136" s="52" t="s">
        <v>1081</v>
      </c>
    </row>
    <row r="137" spans="1:8" ht="44.4" x14ac:dyDescent="0.55000000000000004">
      <c r="A137" s="55" t="s">
        <v>202</v>
      </c>
      <c r="B137" s="52" t="s">
        <v>678</v>
      </c>
      <c r="C137" s="52" t="s">
        <v>974</v>
      </c>
      <c r="D137" s="52"/>
      <c r="E137" s="52"/>
      <c r="F137" s="52"/>
      <c r="G137" s="52" t="s">
        <v>314</v>
      </c>
      <c r="H137" s="52" t="s">
        <v>1082</v>
      </c>
    </row>
    <row r="138" spans="1:8" x14ac:dyDescent="0.55000000000000004">
      <c r="A138" s="55" t="s">
        <v>119</v>
      </c>
      <c r="B138" s="52" t="s">
        <v>680</v>
      </c>
      <c r="C138" s="52" t="s">
        <v>974</v>
      </c>
      <c r="D138" s="52" t="s">
        <v>23</v>
      </c>
      <c r="E138" s="52"/>
      <c r="F138" s="52" t="s">
        <v>119</v>
      </c>
      <c r="G138" s="52" t="s">
        <v>314</v>
      </c>
      <c r="H138" s="52"/>
    </row>
    <row r="139" spans="1:8" x14ac:dyDescent="0.55000000000000004">
      <c r="A139" s="55" t="s">
        <v>322</v>
      </c>
      <c r="B139" s="52" t="s">
        <v>670</v>
      </c>
      <c r="C139" s="52" t="s">
        <v>974</v>
      </c>
      <c r="D139" s="52"/>
      <c r="E139" s="52"/>
      <c r="F139" s="52"/>
      <c r="G139" s="52" t="s">
        <v>1568</v>
      </c>
      <c r="H139" s="52" t="s">
        <v>440</v>
      </c>
    </row>
    <row r="140" spans="1:8" x14ac:dyDescent="0.55000000000000004">
      <c r="A140" s="55" t="s">
        <v>1319</v>
      </c>
      <c r="B140" s="52" t="s">
        <v>1561</v>
      </c>
      <c r="C140" s="58" t="s">
        <v>974</v>
      </c>
      <c r="D140" s="58"/>
      <c r="E140" s="58"/>
      <c r="F140" s="58"/>
      <c r="G140" s="52" t="s">
        <v>314</v>
      </c>
      <c r="H140" s="58"/>
    </row>
    <row r="141" spans="1:8" ht="99.9" x14ac:dyDescent="0.55000000000000004">
      <c r="A141" s="55" t="s">
        <v>128</v>
      </c>
      <c r="B141" s="52" t="s">
        <v>677</v>
      </c>
      <c r="C141" s="52" t="s">
        <v>974</v>
      </c>
      <c r="D141" s="52"/>
      <c r="E141" s="52"/>
      <c r="F141" s="52"/>
      <c r="G141" s="52" t="s">
        <v>314</v>
      </c>
      <c r="H141" s="52" t="s">
        <v>1083</v>
      </c>
    </row>
    <row r="142" spans="1:8" ht="144.30000000000001" x14ac:dyDescent="0.55000000000000004">
      <c r="A142" s="55" t="s">
        <v>159</v>
      </c>
      <c r="B142" s="52" t="s">
        <v>664</v>
      </c>
      <c r="C142" s="52" t="s">
        <v>974</v>
      </c>
      <c r="D142" s="52"/>
      <c r="E142" s="52"/>
      <c r="F142" s="52"/>
      <c r="G142" s="52" t="s">
        <v>314</v>
      </c>
      <c r="H142" s="52" t="s">
        <v>1084</v>
      </c>
    </row>
    <row r="143" spans="1:8" ht="77.7" x14ac:dyDescent="0.55000000000000004">
      <c r="A143" s="55" t="s">
        <v>155</v>
      </c>
      <c r="B143" s="52" t="s">
        <v>663</v>
      </c>
      <c r="C143" s="52" t="s">
        <v>974</v>
      </c>
      <c r="D143" s="52"/>
      <c r="E143" s="52"/>
      <c r="F143" s="52"/>
      <c r="G143" s="52" t="s">
        <v>314</v>
      </c>
      <c r="H143" s="52" t="s">
        <v>1085</v>
      </c>
    </row>
    <row r="144" spans="1:8" ht="33.299999999999997" x14ac:dyDescent="0.55000000000000004">
      <c r="A144" s="55" t="s">
        <v>201</v>
      </c>
      <c r="B144" s="52" t="s">
        <v>679</v>
      </c>
      <c r="C144" s="52" t="s">
        <v>974</v>
      </c>
      <c r="D144" s="52"/>
      <c r="E144" s="52"/>
      <c r="F144" s="52"/>
      <c r="G144" s="52" t="s">
        <v>314</v>
      </c>
      <c r="H144" s="52" t="s">
        <v>1086</v>
      </c>
    </row>
    <row r="145" spans="1:8" ht="409.5" x14ac:dyDescent="0.55000000000000004">
      <c r="A145" s="55" t="s">
        <v>34</v>
      </c>
      <c r="B145" s="52" t="s">
        <v>32</v>
      </c>
      <c r="C145" s="52" t="s">
        <v>1015</v>
      </c>
      <c r="D145" s="52"/>
      <c r="E145" s="52"/>
      <c r="F145" s="52"/>
      <c r="G145" s="52" t="s">
        <v>1014</v>
      </c>
      <c r="H145" s="52" t="s">
        <v>1087</v>
      </c>
    </row>
    <row r="146" spans="1:8" ht="22.2" x14ac:dyDescent="0.55000000000000004">
      <c r="A146" s="55" t="s">
        <v>33</v>
      </c>
      <c r="B146" s="52" t="s">
        <v>577</v>
      </c>
      <c r="C146" s="52" t="s">
        <v>973</v>
      </c>
      <c r="D146" s="52"/>
      <c r="E146" s="52"/>
      <c r="F146" s="52"/>
      <c r="G146" s="52" t="s">
        <v>1016</v>
      </c>
      <c r="H146" s="52"/>
    </row>
    <row r="147" spans="1:8" ht="111" x14ac:dyDescent="0.55000000000000004">
      <c r="A147" s="55" t="s">
        <v>31</v>
      </c>
      <c r="B147" s="52" t="s">
        <v>30</v>
      </c>
      <c r="C147" s="52" t="s">
        <v>978</v>
      </c>
      <c r="D147" s="52"/>
      <c r="E147" s="52"/>
      <c r="F147" s="52" t="s">
        <v>31</v>
      </c>
      <c r="G147" s="52" t="s">
        <v>926</v>
      </c>
      <c r="H147" s="52" t="s">
        <v>409</v>
      </c>
    </row>
    <row r="148" spans="1:8" ht="244.2" x14ac:dyDescent="0.55000000000000004">
      <c r="A148" s="55" t="s">
        <v>1780</v>
      </c>
      <c r="B148" s="52" t="s">
        <v>1781</v>
      </c>
      <c r="C148" s="52" t="s">
        <v>978</v>
      </c>
      <c r="D148" s="52"/>
      <c r="E148" s="52"/>
      <c r="F148" s="52" t="s">
        <v>1780</v>
      </c>
      <c r="G148" s="52" t="s">
        <v>1534</v>
      </c>
      <c r="H148" s="52" t="s">
        <v>1782</v>
      </c>
    </row>
    <row r="149" spans="1:8" ht="33.299999999999997" x14ac:dyDescent="0.55000000000000004">
      <c r="A149" s="55" t="s">
        <v>27</v>
      </c>
      <c r="B149" s="52" t="s">
        <v>575</v>
      </c>
      <c r="C149" s="52" t="s">
        <v>972</v>
      </c>
      <c r="D149" s="52"/>
      <c r="E149" s="52"/>
      <c r="F149" s="52"/>
      <c r="G149" s="52" t="s">
        <v>296</v>
      </c>
      <c r="H149" s="52" t="s">
        <v>826</v>
      </c>
    </row>
    <row r="150" spans="1:8" x14ac:dyDescent="0.55000000000000004">
      <c r="A150" s="55" t="s">
        <v>28</v>
      </c>
      <c r="B150" s="52" t="s">
        <v>576</v>
      </c>
      <c r="C150" s="52" t="s">
        <v>972</v>
      </c>
      <c r="D150" s="52"/>
      <c r="E150" s="52"/>
      <c r="F150" s="52"/>
      <c r="G150" s="52" t="s">
        <v>29</v>
      </c>
      <c r="H150" s="52"/>
    </row>
    <row r="151" spans="1:8" ht="33.299999999999997" x14ac:dyDescent="0.55000000000000004">
      <c r="A151" s="55" t="s">
        <v>237</v>
      </c>
      <c r="B151" s="52" t="s">
        <v>238</v>
      </c>
      <c r="C151" s="52" t="s">
        <v>974</v>
      </c>
      <c r="D151" s="52"/>
      <c r="E151" s="52"/>
      <c r="F151" s="52" t="s">
        <v>237</v>
      </c>
      <c r="G151" s="52" t="s">
        <v>1551</v>
      </c>
      <c r="H151" s="52" t="s">
        <v>828</v>
      </c>
    </row>
    <row r="152" spans="1:8" x14ac:dyDescent="0.55000000000000004">
      <c r="A152" s="55" t="s">
        <v>229</v>
      </c>
      <c r="B152" s="52" t="s">
        <v>741</v>
      </c>
      <c r="C152" s="52" t="s">
        <v>972</v>
      </c>
      <c r="D152" s="52"/>
      <c r="E152" s="52"/>
      <c r="F152" s="52"/>
      <c r="G152" s="52" t="s">
        <v>1017</v>
      </c>
      <c r="H152" s="52"/>
    </row>
    <row r="153" spans="1:8" x14ac:dyDescent="0.55000000000000004">
      <c r="A153" s="55" t="s">
        <v>230</v>
      </c>
      <c r="B153" s="52" t="s">
        <v>742</v>
      </c>
      <c r="C153" s="52" t="s">
        <v>972</v>
      </c>
      <c r="D153" s="52"/>
      <c r="E153" s="52"/>
      <c r="F153" s="52"/>
      <c r="G153" s="52" t="s">
        <v>1018</v>
      </c>
      <c r="H153" s="52"/>
    </row>
    <row r="154" spans="1:8" x14ac:dyDescent="0.55000000000000004">
      <c r="A154" s="55" t="s">
        <v>1019</v>
      </c>
      <c r="B154" s="52" t="s">
        <v>1049</v>
      </c>
      <c r="C154" s="52" t="s">
        <v>972</v>
      </c>
      <c r="D154" s="52"/>
      <c r="E154" s="52"/>
      <c r="F154" s="52"/>
      <c r="G154" s="52" t="s">
        <v>1020</v>
      </c>
      <c r="H154" s="52" t="s">
        <v>1048</v>
      </c>
    </row>
    <row r="155" spans="1:8" ht="22.2" x14ac:dyDescent="0.55000000000000004">
      <c r="A155" s="55" t="s">
        <v>1021</v>
      </c>
      <c r="B155" s="52" t="s">
        <v>1050</v>
      </c>
      <c r="C155" s="52" t="s">
        <v>972</v>
      </c>
      <c r="D155" s="52"/>
      <c r="E155" s="52"/>
      <c r="F155" s="52"/>
      <c r="G155" s="52" t="s">
        <v>1022</v>
      </c>
      <c r="H155" s="52" t="s">
        <v>1048</v>
      </c>
    </row>
    <row r="156" spans="1:8" ht="44.4" x14ac:dyDescent="0.55000000000000004">
      <c r="A156" s="55" t="s">
        <v>37</v>
      </c>
      <c r="B156" s="52" t="s">
        <v>39</v>
      </c>
      <c r="C156" s="52" t="s">
        <v>978</v>
      </c>
      <c r="D156" s="52"/>
      <c r="E156" s="52"/>
      <c r="F156" s="52" t="s">
        <v>37</v>
      </c>
      <c r="G156" s="52" t="s">
        <v>977</v>
      </c>
      <c r="H156" s="52"/>
    </row>
    <row r="157" spans="1:8" ht="210.9" x14ac:dyDescent="0.55000000000000004">
      <c r="A157" s="55" t="s">
        <v>284</v>
      </c>
      <c r="B157" s="52" t="s">
        <v>792</v>
      </c>
      <c r="C157" s="52" t="s">
        <v>978</v>
      </c>
      <c r="D157" s="52" t="s">
        <v>37</v>
      </c>
      <c r="E157" s="52"/>
      <c r="F157" s="52" t="s">
        <v>37</v>
      </c>
      <c r="G157" s="52" t="s">
        <v>1760</v>
      </c>
      <c r="H157" s="52" t="s">
        <v>1761</v>
      </c>
    </row>
    <row r="158" spans="1:8" ht="44.4" x14ac:dyDescent="0.55000000000000004">
      <c r="A158" s="55" t="s">
        <v>283</v>
      </c>
      <c r="B158" s="52" t="s">
        <v>636</v>
      </c>
      <c r="C158" s="52" t="s">
        <v>978</v>
      </c>
      <c r="D158" s="52" t="s">
        <v>37</v>
      </c>
      <c r="E158" s="52"/>
      <c r="F158" s="52" t="s">
        <v>37</v>
      </c>
      <c r="G158" s="52" t="s">
        <v>977</v>
      </c>
      <c r="H158" s="52" t="s">
        <v>846</v>
      </c>
    </row>
    <row r="159" spans="1:8" ht="33.299999999999997" x14ac:dyDescent="0.55000000000000004">
      <c r="A159" s="55" t="s">
        <v>277</v>
      </c>
      <c r="B159" s="52" t="s">
        <v>785</v>
      </c>
      <c r="C159" s="52" t="s">
        <v>978</v>
      </c>
      <c r="D159" s="52"/>
      <c r="E159" s="52"/>
      <c r="F159" s="52" t="s">
        <v>277</v>
      </c>
      <c r="G159" s="52" t="s">
        <v>1818</v>
      </c>
      <c r="H159" s="52"/>
    </row>
    <row r="160" spans="1:8" ht="22.2" x14ac:dyDescent="0.55000000000000004">
      <c r="A160" s="55" t="s">
        <v>24</v>
      </c>
      <c r="B160" s="52" t="s">
        <v>242</v>
      </c>
      <c r="C160" s="52" t="s">
        <v>974</v>
      </c>
      <c r="D160" s="52"/>
      <c r="E160" s="52"/>
      <c r="F160" s="52" t="s">
        <v>24</v>
      </c>
      <c r="G160" s="52" t="s">
        <v>1023</v>
      </c>
      <c r="H160" s="52"/>
    </row>
    <row r="161" spans="1:8" ht="111" x14ac:dyDescent="0.55000000000000004">
      <c r="A161" s="55" t="s">
        <v>1488</v>
      </c>
      <c r="B161" s="52" t="s">
        <v>1489</v>
      </c>
      <c r="C161" s="52" t="s">
        <v>1490</v>
      </c>
      <c r="D161" s="52"/>
      <c r="E161" s="58"/>
      <c r="F161" s="52"/>
      <c r="G161" s="52" t="s">
        <v>1778</v>
      </c>
      <c r="H161" s="52" t="s">
        <v>1779</v>
      </c>
    </row>
    <row r="162" spans="1:8" ht="22.2" x14ac:dyDescent="0.55000000000000004">
      <c r="A162" s="55" t="s">
        <v>490</v>
      </c>
      <c r="B162" s="52" t="s">
        <v>657</v>
      </c>
      <c r="C162" s="52" t="s">
        <v>978</v>
      </c>
      <c r="D162" s="52" t="s">
        <v>23</v>
      </c>
      <c r="E162" s="52"/>
      <c r="F162" s="52" t="s">
        <v>490</v>
      </c>
      <c r="G162" s="52" t="s">
        <v>494</v>
      </c>
      <c r="H162" s="52"/>
    </row>
    <row r="163" spans="1:8" ht="22.2" x14ac:dyDescent="0.55000000000000004">
      <c r="A163" s="55" t="s">
        <v>121</v>
      </c>
      <c r="B163" s="52" t="s">
        <v>658</v>
      </c>
      <c r="C163" s="52" t="s">
        <v>1024</v>
      </c>
      <c r="D163" s="52"/>
      <c r="E163" s="52"/>
      <c r="F163" s="52"/>
      <c r="G163" s="52" t="s">
        <v>497</v>
      </c>
      <c r="H163" s="52"/>
    </row>
    <row r="164" spans="1:8" x14ac:dyDescent="0.55000000000000004">
      <c r="A164" s="55" t="s">
        <v>246</v>
      </c>
      <c r="B164" s="52" t="s">
        <v>669</v>
      </c>
      <c r="C164" s="52" t="s">
        <v>974</v>
      </c>
      <c r="D164" s="52"/>
      <c r="E164" s="52"/>
      <c r="F164" s="52"/>
      <c r="G164" s="52" t="s">
        <v>314</v>
      </c>
      <c r="H164" s="52" t="s">
        <v>1051</v>
      </c>
    </row>
    <row r="165" spans="1:8" ht="99.9" x14ac:dyDescent="0.55000000000000004">
      <c r="A165" s="55" t="s">
        <v>231</v>
      </c>
      <c r="B165" s="52" t="s">
        <v>231</v>
      </c>
      <c r="C165" s="52" t="s">
        <v>1025</v>
      </c>
      <c r="D165" s="52"/>
      <c r="E165" s="52"/>
      <c r="F165" s="52"/>
      <c r="G165" s="52" t="s">
        <v>1822</v>
      </c>
      <c r="H165" s="52" t="s">
        <v>1052</v>
      </c>
    </row>
    <row r="166" spans="1:8" ht="22.2" x14ac:dyDescent="0.55000000000000004">
      <c r="A166" s="55" t="s">
        <v>116</v>
      </c>
      <c r="B166" s="52" t="s">
        <v>578</v>
      </c>
      <c r="C166" s="52" t="s">
        <v>975</v>
      </c>
      <c r="D166" s="52" t="s">
        <v>204</v>
      </c>
      <c r="E166" s="52"/>
      <c r="F166" s="52" t="s">
        <v>204</v>
      </c>
      <c r="G166" s="52" t="s">
        <v>916</v>
      </c>
      <c r="H166" s="52"/>
    </row>
    <row r="167" spans="1:8" ht="22.2" x14ac:dyDescent="0.55000000000000004">
      <c r="A167" s="55" t="s">
        <v>232</v>
      </c>
      <c r="B167" s="52" t="s">
        <v>579</v>
      </c>
      <c r="C167" s="52" t="s">
        <v>972</v>
      </c>
      <c r="D167" s="52"/>
      <c r="E167" s="52"/>
      <c r="F167" s="52"/>
      <c r="G167" s="52" t="s">
        <v>1026</v>
      </c>
      <c r="H167" s="52"/>
    </row>
    <row r="168" spans="1:8" x14ac:dyDescent="0.55000000000000004">
      <c r="A168" s="55" t="s">
        <v>1369</v>
      </c>
      <c r="B168" s="52" t="s">
        <v>1370</v>
      </c>
      <c r="C168" s="58" t="s">
        <v>999</v>
      </c>
      <c r="D168" s="58"/>
      <c r="E168" s="58"/>
      <c r="F168" s="58"/>
      <c r="G168" s="52" t="s">
        <v>1371</v>
      </c>
      <c r="H168" s="58"/>
    </row>
    <row r="169" spans="1:8" x14ac:dyDescent="0.55000000000000004">
      <c r="A169" s="55" t="s">
        <v>1359</v>
      </c>
      <c r="B169" s="52" t="s">
        <v>1374</v>
      </c>
      <c r="C169" s="58" t="s">
        <v>990</v>
      </c>
      <c r="D169" s="58"/>
      <c r="E169" s="58"/>
      <c r="F169" s="58"/>
      <c r="G169" s="52" t="s">
        <v>326</v>
      </c>
      <c r="H169" s="58"/>
    </row>
    <row r="170" spans="1:8" ht="22.2" x14ac:dyDescent="0.55000000000000004">
      <c r="A170" s="55" t="s">
        <v>1361</v>
      </c>
      <c r="B170" s="52" t="s">
        <v>1355</v>
      </c>
      <c r="C170" s="58" t="s">
        <v>971</v>
      </c>
      <c r="D170" s="58"/>
      <c r="E170" s="58"/>
      <c r="F170" s="58" t="s">
        <v>1355</v>
      </c>
      <c r="G170" s="52" t="s">
        <v>1365</v>
      </c>
      <c r="H170" s="58"/>
    </row>
    <row r="171" spans="1:8" ht="44.4" x14ac:dyDescent="0.55000000000000004">
      <c r="A171" s="55" t="s">
        <v>280</v>
      </c>
      <c r="B171" s="52" t="s">
        <v>584</v>
      </c>
      <c r="C171" s="52" t="s">
        <v>1335</v>
      </c>
      <c r="D171" s="52"/>
      <c r="E171" s="52"/>
      <c r="F171" s="52"/>
      <c r="G171" s="52" t="s">
        <v>281</v>
      </c>
      <c r="H171" s="52" t="s">
        <v>406</v>
      </c>
    </row>
    <row r="172" spans="1:8" ht="155.4" x14ac:dyDescent="0.55000000000000004">
      <c r="A172" s="55" t="s">
        <v>19</v>
      </c>
      <c r="B172" s="52" t="s">
        <v>95</v>
      </c>
      <c r="C172" s="52" t="s">
        <v>974</v>
      </c>
      <c r="D172" s="52"/>
      <c r="E172" s="52"/>
      <c r="F172" s="52" t="s">
        <v>19</v>
      </c>
      <c r="G172" s="52" t="s">
        <v>933</v>
      </c>
      <c r="H172" s="52" t="s">
        <v>843</v>
      </c>
    </row>
    <row r="173" spans="1:8" ht="77.7" x14ac:dyDescent="0.55000000000000004">
      <c r="A173" s="55" t="s">
        <v>415</v>
      </c>
      <c r="B173" s="52" t="s">
        <v>711</v>
      </c>
      <c r="C173" s="52" t="s">
        <v>991</v>
      </c>
      <c r="D173" s="52"/>
      <c r="E173" s="52"/>
      <c r="F173" s="52"/>
      <c r="G173" s="52" t="s">
        <v>823</v>
      </c>
      <c r="H173" s="52"/>
    </row>
    <row r="174" spans="1:8" ht="22.2" x14ac:dyDescent="0.55000000000000004">
      <c r="A174" s="55" t="s">
        <v>1508</v>
      </c>
      <c r="B174" s="52" t="s">
        <v>1515</v>
      </c>
      <c r="C174" s="58" t="s">
        <v>972</v>
      </c>
      <c r="D174" s="58"/>
      <c r="E174" s="58"/>
      <c r="F174" s="58"/>
      <c r="G174" s="52" t="s">
        <v>1517</v>
      </c>
      <c r="H174" s="59" t="s">
        <v>1519</v>
      </c>
    </row>
    <row r="175" spans="1:8" ht="33.299999999999997" x14ac:dyDescent="0.55000000000000004">
      <c r="A175" s="55" t="s">
        <v>1507</v>
      </c>
      <c r="B175" s="52" t="s">
        <v>1514</v>
      </c>
      <c r="C175" s="58" t="s">
        <v>972</v>
      </c>
      <c r="D175" s="58"/>
      <c r="E175" s="58"/>
      <c r="F175" s="58"/>
      <c r="G175" s="52" t="s">
        <v>1516</v>
      </c>
      <c r="H175" s="59" t="s">
        <v>1505</v>
      </c>
    </row>
    <row r="176" spans="1:8" ht="22.2" x14ac:dyDescent="0.55000000000000004">
      <c r="A176" s="55" t="s">
        <v>278</v>
      </c>
      <c r="B176" s="52" t="s">
        <v>776</v>
      </c>
      <c r="C176" s="52" t="s">
        <v>1013</v>
      </c>
      <c r="D176" s="52"/>
      <c r="E176" s="52"/>
      <c r="F176" s="52"/>
      <c r="G176" s="52" t="s">
        <v>337</v>
      </c>
      <c r="H176" s="52"/>
    </row>
    <row r="177" spans="1:8" ht="223.5" x14ac:dyDescent="0.55000000000000004">
      <c r="A177" s="55" t="s">
        <v>504</v>
      </c>
      <c r="B177" s="52" t="s">
        <v>688</v>
      </c>
      <c r="C177" s="52" t="s">
        <v>978</v>
      </c>
      <c r="D177" s="52"/>
      <c r="E177" s="52"/>
      <c r="F177" s="52" t="s">
        <v>504</v>
      </c>
      <c r="G177" s="52" t="s">
        <v>1054</v>
      </c>
      <c r="H177" s="52" t="s">
        <v>1053</v>
      </c>
    </row>
    <row r="178" spans="1:8" ht="155.4" x14ac:dyDescent="0.55000000000000004">
      <c r="A178" s="55" t="s">
        <v>359</v>
      </c>
      <c r="B178" s="52" t="s">
        <v>692</v>
      </c>
      <c r="C178" s="52" t="s">
        <v>973</v>
      </c>
      <c r="D178" s="52"/>
      <c r="E178" s="52"/>
      <c r="F178" s="52"/>
      <c r="G178" s="52" t="s">
        <v>360</v>
      </c>
      <c r="H178" s="52" t="s">
        <v>447</v>
      </c>
    </row>
    <row r="179" spans="1:8" ht="44.4" x14ac:dyDescent="0.55000000000000004">
      <c r="A179" s="55" t="s">
        <v>66</v>
      </c>
      <c r="B179" s="52" t="s">
        <v>714</v>
      </c>
      <c r="C179" s="52" t="s">
        <v>1027</v>
      </c>
      <c r="D179" s="52"/>
      <c r="E179" s="52" t="s">
        <v>1092</v>
      </c>
      <c r="F179" s="52"/>
      <c r="G179" s="52" t="s">
        <v>273</v>
      </c>
      <c r="H179" s="52"/>
    </row>
    <row r="180" spans="1:8" ht="44.4" x14ac:dyDescent="0.55000000000000004">
      <c r="A180" s="55" t="s">
        <v>312</v>
      </c>
      <c r="B180" s="52" t="s">
        <v>772</v>
      </c>
      <c r="C180" s="52" t="s">
        <v>1013</v>
      </c>
      <c r="D180" s="52"/>
      <c r="E180" s="52"/>
      <c r="F180" s="52"/>
      <c r="G180" s="52" t="s">
        <v>376</v>
      </c>
      <c r="H180" s="52" t="s">
        <v>852</v>
      </c>
    </row>
    <row r="181" spans="1:8" ht="22.2" x14ac:dyDescent="0.55000000000000004">
      <c r="A181" s="55" t="s">
        <v>313</v>
      </c>
      <c r="B181" s="52" t="s">
        <v>694</v>
      </c>
      <c r="C181" s="52" t="s">
        <v>973</v>
      </c>
      <c r="D181" s="52"/>
      <c r="E181" s="52"/>
      <c r="F181" s="52"/>
      <c r="G181" s="52" t="s">
        <v>1556</v>
      </c>
      <c r="H181" s="52"/>
    </row>
    <row r="182" spans="1:8" ht="22.2" x14ac:dyDescent="0.55000000000000004">
      <c r="A182" s="55" t="s">
        <v>260</v>
      </c>
      <c r="B182" s="52" t="s">
        <v>693</v>
      </c>
      <c r="C182" s="52" t="s">
        <v>978</v>
      </c>
      <c r="D182" s="52"/>
      <c r="E182" s="52"/>
      <c r="F182" s="52" t="s">
        <v>260</v>
      </c>
      <c r="G182" s="52" t="s">
        <v>936</v>
      </c>
      <c r="H182" s="52"/>
    </row>
    <row r="183" spans="1:8" ht="44.4" x14ac:dyDescent="0.55000000000000004">
      <c r="A183" s="55" t="s">
        <v>67</v>
      </c>
      <c r="B183" s="52" t="s">
        <v>755</v>
      </c>
      <c r="C183" s="52" t="s">
        <v>992</v>
      </c>
      <c r="D183" s="52"/>
      <c r="E183" s="52" t="s">
        <v>1092</v>
      </c>
      <c r="F183" s="52"/>
      <c r="G183" s="52" t="s">
        <v>274</v>
      </c>
      <c r="H183" s="52" t="s">
        <v>308</v>
      </c>
    </row>
    <row r="184" spans="1:8" ht="22.2" x14ac:dyDescent="0.55000000000000004">
      <c r="A184" s="55" t="s">
        <v>189</v>
      </c>
      <c r="B184" s="52" t="s">
        <v>720</v>
      </c>
      <c r="C184" s="52" t="s">
        <v>999</v>
      </c>
      <c r="D184" s="52"/>
      <c r="E184" s="52"/>
      <c r="F184" s="52"/>
      <c r="G184" s="52" t="s">
        <v>495</v>
      </c>
      <c r="H184" s="52"/>
    </row>
    <row r="185" spans="1:8" ht="22.2" x14ac:dyDescent="0.55000000000000004">
      <c r="A185" s="55" t="s">
        <v>506</v>
      </c>
      <c r="B185" s="52" t="s">
        <v>783</v>
      </c>
      <c r="C185" s="52" t="s">
        <v>1028</v>
      </c>
      <c r="D185" s="52"/>
      <c r="E185" s="52"/>
      <c r="F185" s="52"/>
      <c r="G185" s="52" t="s">
        <v>507</v>
      </c>
      <c r="H185" s="52"/>
    </row>
    <row r="186" spans="1:8" ht="22.2" x14ac:dyDescent="0.55000000000000004">
      <c r="A186" s="55" t="s">
        <v>88</v>
      </c>
      <c r="B186" s="52" t="s">
        <v>715</v>
      </c>
      <c r="C186" s="52" t="s">
        <v>974</v>
      </c>
      <c r="D186" s="52"/>
      <c r="E186" s="52"/>
      <c r="F186" s="52" t="s">
        <v>88</v>
      </c>
      <c r="G186" s="52" t="s">
        <v>937</v>
      </c>
      <c r="H186" s="52"/>
    </row>
    <row r="187" spans="1:8" x14ac:dyDescent="0.55000000000000004">
      <c r="A187" s="55" t="s">
        <v>257</v>
      </c>
      <c r="B187" s="52" t="s">
        <v>708</v>
      </c>
      <c r="C187" s="52" t="s">
        <v>1029</v>
      </c>
      <c r="D187" s="52"/>
      <c r="E187" s="52" t="s">
        <v>1092</v>
      </c>
      <c r="F187" s="52"/>
      <c r="G187" s="52" t="s">
        <v>391</v>
      </c>
      <c r="H187" s="52"/>
    </row>
    <row r="188" spans="1:8" ht="133.19999999999999" x14ac:dyDescent="0.55000000000000004">
      <c r="A188" s="55" t="s">
        <v>539</v>
      </c>
      <c r="B188" s="52" t="s">
        <v>737</v>
      </c>
      <c r="C188" s="52" t="s">
        <v>1013</v>
      </c>
      <c r="D188" s="52"/>
      <c r="E188" s="52"/>
      <c r="F188" s="52"/>
      <c r="G188" s="52" t="s">
        <v>275</v>
      </c>
      <c r="H188" s="52" t="s">
        <v>841</v>
      </c>
    </row>
    <row r="189" spans="1:8" ht="122.1" x14ac:dyDescent="0.55000000000000004">
      <c r="A189" s="55" t="s">
        <v>540</v>
      </c>
      <c r="B189" s="52" t="s">
        <v>738</v>
      </c>
      <c r="C189" s="52" t="s">
        <v>1013</v>
      </c>
      <c r="D189" s="52"/>
      <c r="E189" s="52"/>
      <c r="F189" s="52"/>
      <c r="G189" s="52" t="s">
        <v>276</v>
      </c>
      <c r="H189" s="52" t="s">
        <v>842</v>
      </c>
    </row>
    <row r="190" spans="1:8" ht="22.2" x14ac:dyDescent="0.55000000000000004">
      <c r="A190" s="55" t="s">
        <v>288</v>
      </c>
      <c r="B190" s="52" t="s">
        <v>750</v>
      </c>
      <c r="C190" s="52" t="s">
        <v>1335</v>
      </c>
      <c r="D190" s="52"/>
      <c r="E190" s="52"/>
      <c r="F190" s="52"/>
      <c r="G190" s="52" t="s">
        <v>1055</v>
      </c>
      <c r="H190" s="52"/>
    </row>
    <row r="191" spans="1:8" ht="22.2" x14ac:dyDescent="0.55000000000000004">
      <c r="A191" s="55" t="s">
        <v>101</v>
      </c>
      <c r="B191" s="52" t="s">
        <v>716</v>
      </c>
      <c r="C191" s="52" t="s">
        <v>974</v>
      </c>
      <c r="D191" s="52"/>
      <c r="E191" s="52"/>
      <c r="F191" s="52" t="s">
        <v>101</v>
      </c>
      <c r="G191" s="52" t="s">
        <v>938</v>
      </c>
      <c r="H191" s="52"/>
    </row>
    <row r="192" spans="1:8" ht="33.299999999999997" x14ac:dyDescent="0.55000000000000004">
      <c r="A192" s="55" t="s">
        <v>286</v>
      </c>
      <c r="B192" s="52" t="s">
        <v>689</v>
      </c>
      <c r="C192" s="52" t="s">
        <v>999</v>
      </c>
      <c r="D192" s="52"/>
      <c r="E192" s="52"/>
      <c r="F192" s="52" t="s">
        <v>286</v>
      </c>
      <c r="G192" s="52" t="s">
        <v>940</v>
      </c>
      <c r="H192" s="52"/>
    </row>
    <row r="193" spans="1:8" ht="22.2" x14ac:dyDescent="0.55000000000000004">
      <c r="A193" s="55" t="s">
        <v>97</v>
      </c>
      <c r="B193" s="52" t="s">
        <v>718</v>
      </c>
      <c r="C193" s="52" t="s">
        <v>973</v>
      </c>
      <c r="D193" s="52"/>
      <c r="E193" s="52"/>
      <c r="F193" s="52"/>
      <c r="G193" s="52" t="s">
        <v>269</v>
      </c>
      <c r="H193" s="52"/>
    </row>
    <row r="194" spans="1:8" ht="33.299999999999997" x14ac:dyDescent="0.55000000000000004">
      <c r="A194" s="55" t="s">
        <v>1764</v>
      </c>
      <c r="B194" s="52" t="s">
        <v>1772</v>
      </c>
      <c r="C194" s="52" t="s">
        <v>1036</v>
      </c>
      <c r="D194" s="52"/>
      <c r="E194" s="58"/>
      <c r="F194" s="58" t="s">
        <v>1391</v>
      </c>
      <c r="G194" s="52" t="s">
        <v>1535</v>
      </c>
      <c r="H194" s="52" t="s">
        <v>1506</v>
      </c>
    </row>
    <row r="195" spans="1:8" x14ac:dyDescent="0.55000000000000004">
      <c r="A195" s="55" t="s">
        <v>120</v>
      </c>
      <c r="B195" s="52" t="s">
        <v>691</v>
      </c>
      <c r="C195" s="52" t="s">
        <v>978</v>
      </c>
      <c r="D195" s="52"/>
      <c r="E195" s="52"/>
      <c r="F195" s="52"/>
      <c r="G195" s="52" t="s">
        <v>1756</v>
      </c>
      <c r="H195" s="52"/>
    </row>
    <row r="196" spans="1:8" ht="22.2" x14ac:dyDescent="0.55000000000000004">
      <c r="A196" s="55" t="s">
        <v>475</v>
      </c>
      <c r="B196" s="52" t="s">
        <v>746</v>
      </c>
      <c r="C196" s="52" t="s">
        <v>972</v>
      </c>
      <c r="D196" s="52"/>
      <c r="E196" s="52"/>
      <c r="F196" s="52"/>
      <c r="G196" s="52" t="s">
        <v>1030</v>
      </c>
      <c r="H196" s="52" t="s">
        <v>1308</v>
      </c>
    </row>
    <row r="197" spans="1:8" ht="22.2" x14ac:dyDescent="0.55000000000000004">
      <c r="A197" s="55" t="s">
        <v>474</v>
      </c>
      <c r="B197" s="52" t="s">
        <v>747</v>
      </c>
      <c r="C197" s="52" t="s">
        <v>972</v>
      </c>
      <c r="D197" s="52"/>
      <c r="E197" s="52"/>
      <c r="F197" s="52"/>
      <c r="G197" s="52" t="s">
        <v>476</v>
      </c>
      <c r="H197" s="52" t="s">
        <v>1307</v>
      </c>
    </row>
    <row r="198" spans="1:8" ht="233.1" x14ac:dyDescent="0.55000000000000004">
      <c r="A198" s="55" t="s">
        <v>1768</v>
      </c>
      <c r="B198" s="52" t="s">
        <v>1771</v>
      </c>
      <c r="C198" s="52" t="s">
        <v>978</v>
      </c>
      <c r="D198" s="52"/>
      <c r="E198" s="60"/>
      <c r="F198" s="52" t="s">
        <v>1767</v>
      </c>
      <c r="G198" s="52" t="s">
        <v>1539</v>
      </c>
      <c r="H198" s="52" t="s">
        <v>1560</v>
      </c>
    </row>
    <row r="199" spans="1:8" ht="22.2" x14ac:dyDescent="0.55000000000000004">
      <c r="A199" s="55" t="s">
        <v>515</v>
      </c>
      <c r="B199" s="52" t="s">
        <v>748</v>
      </c>
      <c r="C199" s="52" t="s">
        <v>972</v>
      </c>
      <c r="D199" s="52"/>
      <c r="E199" s="52"/>
      <c r="F199" s="52"/>
      <c r="G199" s="52" t="s">
        <v>516</v>
      </c>
      <c r="H199" s="52"/>
    </row>
    <row r="200" spans="1:8" ht="22.2" x14ac:dyDescent="0.55000000000000004">
      <c r="A200" s="55" t="s">
        <v>517</v>
      </c>
      <c r="B200" s="52" t="s">
        <v>749</v>
      </c>
      <c r="C200" s="52" t="s">
        <v>972</v>
      </c>
      <c r="D200" s="52"/>
      <c r="E200" s="52"/>
      <c r="F200" s="52"/>
      <c r="G200" s="52" t="s">
        <v>518</v>
      </c>
      <c r="H200" s="52"/>
    </row>
    <row r="201" spans="1:8" ht="66.599999999999994" x14ac:dyDescent="0.55000000000000004">
      <c r="A201" s="55" t="s">
        <v>512</v>
      </c>
      <c r="B201" s="52" t="s">
        <v>721</v>
      </c>
      <c r="C201" s="52" t="s">
        <v>978</v>
      </c>
      <c r="D201" s="52"/>
      <c r="E201" s="52"/>
      <c r="F201" s="52" t="s">
        <v>512</v>
      </c>
      <c r="G201" s="52" t="s">
        <v>568</v>
      </c>
      <c r="H201" s="52" t="s">
        <v>561</v>
      </c>
    </row>
    <row r="202" spans="1:8" ht="33.299999999999997" x14ac:dyDescent="0.55000000000000004">
      <c r="A202" s="55" t="s">
        <v>289</v>
      </c>
      <c r="B202" s="52" t="s">
        <v>710</v>
      </c>
      <c r="C202" s="52" t="s">
        <v>974</v>
      </c>
      <c r="D202" s="52"/>
      <c r="E202" s="52"/>
      <c r="F202" s="52" t="s">
        <v>289</v>
      </c>
      <c r="G202" s="52" t="s">
        <v>1549</v>
      </c>
      <c r="H202" s="52" t="s">
        <v>414</v>
      </c>
    </row>
    <row r="203" spans="1:8" ht="33.299999999999997" x14ac:dyDescent="0.55000000000000004">
      <c r="A203" s="55" t="s">
        <v>1562</v>
      </c>
      <c r="B203" s="52" t="s">
        <v>1510</v>
      </c>
      <c r="C203" s="58" t="s">
        <v>972</v>
      </c>
      <c r="D203" s="58"/>
      <c r="E203" s="58"/>
      <c r="F203" s="58"/>
      <c r="G203" s="52" t="s">
        <v>1497</v>
      </c>
      <c r="H203" s="59" t="s">
        <v>1501</v>
      </c>
    </row>
    <row r="204" spans="1:8" ht="22.2" x14ac:dyDescent="0.55000000000000004">
      <c r="A204" s="55" t="s">
        <v>1498</v>
      </c>
      <c r="B204" s="52" t="s">
        <v>1511</v>
      </c>
      <c r="C204" s="58" t="s">
        <v>972</v>
      </c>
      <c r="D204" s="58"/>
      <c r="E204" s="58"/>
      <c r="F204" s="58"/>
      <c r="G204" s="52" t="s">
        <v>1499</v>
      </c>
      <c r="H204" s="58" t="s">
        <v>1500</v>
      </c>
    </row>
    <row r="205" spans="1:8" ht="33.299999999999997" x14ac:dyDescent="0.55000000000000004">
      <c r="A205" s="55" t="s">
        <v>1563</v>
      </c>
      <c r="B205" s="52" t="s">
        <v>1512</v>
      </c>
      <c r="C205" s="58" t="s">
        <v>972</v>
      </c>
      <c r="D205" s="58"/>
      <c r="E205" s="58"/>
      <c r="F205" s="58"/>
      <c r="G205" s="52" t="s">
        <v>1503</v>
      </c>
      <c r="H205" s="59" t="s">
        <v>1505</v>
      </c>
    </row>
    <row r="206" spans="1:8" ht="22.2" x14ac:dyDescent="0.55000000000000004">
      <c r="A206" s="55" t="s">
        <v>1502</v>
      </c>
      <c r="B206" s="52" t="s">
        <v>1513</v>
      </c>
      <c r="C206" s="58" t="s">
        <v>972</v>
      </c>
      <c r="D206" s="58"/>
      <c r="E206" s="58"/>
      <c r="F206" s="58"/>
      <c r="G206" s="52" t="s">
        <v>1504</v>
      </c>
      <c r="H206" s="58" t="s">
        <v>1518</v>
      </c>
    </row>
    <row r="207" spans="1:8" ht="22.2" x14ac:dyDescent="0.55000000000000004">
      <c r="A207" s="55" t="s">
        <v>262</v>
      </c>
      <c r="B207" s="52" t="s">
        <v>753</v>
      </c>
      <c r="C207" s="52" t="s">
        <v>973</v>
      </c>
      <c r="D207" s="52"/>
      <c r="E207" s="52"/>
      <c r="F207" s="52"/>
      <c r="G207" s="52" t="s">
        <v>387</v>
      </c>
      <c r="H207" s="52"/>
    </row>
    <row r="208" spans="1:8" ht="22.2" x14ac:dyDescent="0.55000000000000004">
      <c r="A208" s="55" t="s">
        <v>223</v>
      </c>
      <c r="B208" s="52" t="s">
        <v>751</v>
      </c>
      <c r="C208" s="52" t="s">
        <v>974</v>
      </c>
      <c r="D208" s="52"/>
      <c r="E208" s="52" t="s">
        <v>1091</v>
      </c>
      <c r="F208" s="52"/>
      <c r="G208" s="52" t="s">
        <v>1031</v>
      </c>
      <c r="H208" s="52"/>
    </row>
    <row r="209" spans="1:8" ht="22.2" x14ac:dyDescent="0.55000000000000004">
      <c r="A209" s="55" t="s">
        <v>227</v>
      </c>
      <c r="B209" s="52" t="s">
        <v>752</v>
      </c>
      <c r="C209" s="52" t="s">
        <v>974</v>
      </c>
      <c r="D209" s="52"/>
      <c r="E209" s="52" t="s">
        <v>1091</v>
      </c>
      <c r="F209" s="52"/>
      <c r="G209" s="52" t="s">
        <v>1031</v>
      </c>
      <c r="H209" s="52"/>
    </row>
    <row r="210" spans="1:8" ht="22.2" x14ac:dyDescent="0.55000000000000004">
      <c r="A210" s="55" t="s">
        <v>366</v>
      </c>
      <c r="B210" s="52" t="s">
        <v>781</v>
      </c>
      <c r="C210" s="52" t="s">
        <v>1032</v>
      </c>
      <c r="D210" s="52"/>
      <c r="E210" s="52" t="s">
        <v>1092</v>
      </c>
      <c r="F210" s="52"/>
      <c r="G210" s="52" t="s">
        <v>367</v>
      </c>
      <c r="H210" s="52"/>
    </row>
    <row r="211" spans="1:8" ht="22.2" x14ac:dyDescent="0.55000000000000004">
      <c r="A211" s="55" t="s">
        <v>218</v>
      </c>
      <c r="B211" s="52" t="s">
        <v>697</v>
      </c>
      <c r="C211" s="52" t="s">
        <v>1033</v>
      </c>
      <c r="D211" s="52"/>
      <c r="E211" s="52" t="s">
        <v>1091</v>
      </c>
      <c r="F211" s="52"/>
      <c r="G211" s="52" t="s">
        <v>266</v>
      </c>
      <c r="H211" s="52"/>
    </row>
    <row r="212" spans="1:8" ht="22.2" x14ac:dyDescent="0.55000000000000004">
      <c r="A212" s="55" t="s">
        <v>216</v>
      </c>
      <c r="B212" s="52" t="s">
        <v>695</v>
      </c>
      <c r="C212" s="52" t="s">
        <v>974</v>
      </c>
      <c r="D212" s="52"/>
      <c r="E212" s="52" t="s">
        <v>1091</v>
      </c>
      <c r="F212" s="52"/>
      <c r="G212" s="52" t="s">
        <v>1031</v>
      </c>
      <c r="H212" s="52"/>
    </row>
    <row r="213" spans="1:8" ht="22.2" x14ac:dyDescent="0.55000000000000004">
      <c r="A213" s="55" t="s">
        <v>217</v>
      </c>
      <c r="B213" s="52" t="s">
        <v>696</v>
      </c>
      <c r="C213" s="52" t="s">
        <v>1028</v>
      </c>
      <c r="D213" s="52"/>
      <c r="E213" s="52" t="s">
        <v>1092</v>
      </c>
      <c r="F213" s="52"/>
      <c r="G213" s="52" t="s">
        <v>267</v>
      </c>
      <c r="H213" s="52"/>
    </row>
    <row r="214" spans="1:8" ht="44.4" x14ac:dyDescent="0.55000000000000004">
      <c r="A214" s="55" t="s">
        <v>134</v>
      </c>
      <c r="B214" s="52" t="s">
        <v>754</v>
      </c>
      <c r="C214" s="52" t="s">
        <v>999</v>
      </c>
      <c r="D214" s="52"/>
      <c r="E214" s="52"/>
      <c r="F214" s="52" t="s">
        <v>134</v>
      </c>
      <c r="G214" s="52" t="s">
        <v>944</v>
      </c>
      <c r="H214" s="52"/>
    </row>
    <row r="215" spans="1:8" ht="99.9" x14ac:dyDescent="0.55000000000000004">
      <c r="A215" s="55" t="s">
        <v>142</v>
      </c>
      <c r="B215" s="52" t="s">
        <v>702</v>
      </c>
      <c r="C215" s="52" t="s">
        <v>974</v>
      </c>
      <c r="D215" s="52"/>
      <c r="E215" s="52"/>
      <c r="F215" s="52" t="s">
        <v>142</v>
      </c>
      <c r="G215" s="52" t="s">
        <v>945</v>
      </c>
      <c r="H215" s="52" t="s">
        <v>853</v>
      </c>
    </row>
    <row r="216" spans="1:8" x14ac:dyDescent="0.55000000000000004">
      <c r="A216" s="55" t="s">
        <v>149</v>
      </c>
      <c r="B216" s="52" t="s">
        <v>1509</v>
      </c>
      <c r="C216" s="52" t="s">
        <v>972</v>
      </c>
      <c r="D216" s="52"/>
      <c r="E216" s="52"/>
      <c r="F216" s="52"/>
      <c r="G216" s="52" t="s">
        <v>1557</v>
      </c>
      <c r="H216" s="52"/>
    </row>
    <row r="217" spans="1:8" ht="409.5" x14ac:dyDescent="0.55000000000000004">
      <c r="A217" s="55" t="s">
        <v>498</v>
      </c>
      <c r="B217" s="52" t="s">
        <v>775</v>
      </c>
      <c r="C217" s="52" t="s">
        <v>1013</v>
      </c>
      <c r="D217" s="52"/>
      <c r="E217" s="52"/>
      <c r="F217" s="52"/>
      <c r="G217" s="52" t="s">
        <v>1540</v>
      </c>
      <c r="H217" s="52" t="s">
        <v>564</v>
      </c>
    </row>
    <row r="218" spans="1:8" ht="22.2" x14ac:dyDescent="0.55000000000000004">
      <c r="A218" s="55" t="s">
        <v>499</v>
      </c>
      <c r="B218" s="52" t="s">
        <v>765</v>
      </c>
      <c r="C218" s="52" t="s">
        <v>1013</v>
      </c>
      <c r="D218" s="52"/>
      <c r="E218" s="52"/>
      <c r="F218" s="52"/>
      <c r="G218" s="52" t="s">
        <v>1540</v>
      </c>
      <c r="H218" s="52"/>
    </row>
    <row r="219" spans="1:8" ht="22.2" x14ac:dyDescent="0.55000000000000004">
      <c r="A219" s="55" t="s">
        <v>500</v>
      </c>
      <c r="B219" s="52" t="s">
        <v>763</v>
      </c>
      <c r="C219" s="52" t="s">
        <v>1013</v>
      </c>
      <c r="D219" s="52"/>
      <c r="E219" s="52"/>
      <c r="F219" s="52"/>
      <c r="G219" s="52" t="s">
        <v>1540</v>
      </c>
      <c r="H219" s="52"/>
    </row>
    <row r="220" spans="1:8" ht="33.299999999999997" x14ac:dyDescent="0.55000000000000004">
      <c r="A220" s="55" t="s">
        <v>250</v>
      </c>
      <c r="B220" s="52" t="s">
        <v>704</v>
      </c>
      <c r="C220" s="52" t="s">
        <v>992</v>
      </c>
      <c r="D220" s="52"/>
      <c r="E220" s="52" t="s">
        <v>1092</v>
      </c>
      <c r="F220" s="52"/>
      <c r="G220" s="52" t="s">
        <v>343</v>
      </c>
      <c r="H220" s="52" t="s">
        <v>344</v>
      </c>
    </row>
    <row r="221" spans="1:8" ht="33.299999999999997" x14ac:dyDescent="0.55000000000000004">
      <c r="A221" s="55" t="s">
        <v>144</v>
      </c>
      <c r="B221" s="52" t="s">
        <v>705</v>
      </c>
      <c r="C221" s="52" t="s">
        <v>974</v>
      </c>
      <c r="D221" s="52"/>
      <c r="E221" s="52"/>
      <c r="F221" s="52" t="s">
        <v>144</v>
      </c>
      <c r="G221" s="52" t="s">
        <v>1550</v>
      </c>
      <c r="H221" s="52" t="s">
        <v>345</v>
      </c>
    </row>
    <row r="222" spans="1:8" ht="22.2" x14ac:dyDescent="0.55000000000000004">
      <c r="A222" s="55" t="s">
        <v>143</v>
      </c>
      <c r="B222" s="52" t="s">
        <v>703</v>
      </c>
      <c r="C222" s="52" t="s">
        <v>1035</v>
      </c>
      <c r="D222" s="52"/>
      <c r="E222" s="52"/>
      <c r="F222" s="52" t="s">
        <v>143</v>
      </c>
      <c r="G222" s="52" t="s">
        <v>946</v>
      </c>
      <c r="H222" s="52" t="s">
        <v>407</v>
      </c>
    </row>
    <row r="223" spans="1:8" ht="33.299999999999997" x14ac:dyDescent="0.55000000000000004">
      <c r="A223" s="55" t="s">
        <v>118</v>
      </c>
      <c r="B223" s="52" t="s">
        <v>700</v>
      </c>
      <c r="C223" s="52" t="s">
        <v>978</v>
      </c>
      <c r="D223" s="52"/>
      <c r="E223" s="52"/>
      <c r="F223" s="52" t="s">
        <v>118</v>
      </c>
      <c r="G223" s="52" t="s">
        <v>947</v>
      </c>
      <c r="H223" s="52" t="s">
        <v>446</v>
      </c>
    </row>
    <row r="224" spans="1:8" ht="33.299999999999997" x14ac:dyDescent="0.55000000000000004">
      <c r="A224" s="55" t="s">
        <v>161</v>
      </c>
      <c r="B224" s="52" t="s">
        <v>686</v>
      </c>
      <c r="C224" s="52" t="s">
        <v>978</v>
      </c>
      <c r="D224" s="52" t="s">
        <v>118</v>
      </c>
      <c r="E224" s="52"/>
      <c r="F224" s="52" t="s">
        <v>118</v>
      </c>
      <c r="G224" s="52" t="s">
        <v>947</v>
      </c>
      <c r="H224" s="52" t="s">
        <v>854</v>
      </c>
    </row>
    <row r="225" spans="1:8" ht="33.299999999999997" x14ac:dyDescent="0.55000000000000004">
      <c r="A225" s="55" t="s">
        <v>157</v>
      </c>
      <c r="B225" s="52" t="s">
        <v>683</v>
      </c>
      <c r="C225" s="52" t="s">
        <v>978</v>
      </c>
      <c r="D225" s="52" t="s">
        <v>118</v>
      </c>
      <c r="E225" s="52"/>
      <c r="F225" s="52" t="s">
        <v>118</v>
      </c>
      <c r="G225" s="52" t="s">
        <v>947</v>
      </c>
      <c r="H225" s="52" t="s">
        <v>858</v>
      </c>
    </row>
    <row r="226" spans="1:8" ht="366.3" x14ac:dyDescent="0.55000000000000004">
      <c r="A226" s="55" t="s">
        <v>147</v>
      </c>
      <c r="B226" s="52" t="s">
        <v>701</v>
      </c>
      <c r="C226" s="52" t="s">
        <v>978</v>
      </c>
      <c r="D226" s="52"/>
      <c r="E226" s="52"/>
      <c r="F226" s="52"/>
      <c r="G226" s="52" t="s">
        <v>251</v>
      </c>
      <c r="H226" s="52" t="s">
        <v>835</v>
      </c>
    </row>
    <row r="227" spans="1:8" ht="55.5" x14ac:dyDescent="0.55000000000000004">
      <c r="A227" s="55" t="s">
        <v>129</v>
      </c>
      <c r="B227" s="52" t="s">
        <v>690</v>
      </c>
      <c r="C227" s="52" t="s">
        <v>974</v>
      </c>
      <c r="D227" s="52"/>
      <c r="E227" s="52"/>
      <c r="F227" s="52" t="s">
        <v>129</v>
      </c>
      <c r="G227" s="52" t="s">
        <v>948</v>
      </c>
      <c r="H227" s="52" t="s">
        <v>431</v>
      </c>
    </row>
    <row r="228" spans="1:8" ht="55.5" x14ac:dyDescent="0.55000000000000004">
      <c r="A228" s="55" t="s">
        <v>162</v>
      </c>
      <c r="B228" s="52" t="s">
        <v>687</v>
      </c>
      <c r="C228" s="52" t="s">
        <v>974</v>
      </c>
      <c r="D228" s="52" t="s">
        <v>129</v>
      </c>
      <c r="E228" s="52"/>
      <c r="F228" s="52" t="s">
        <v>129</v>
      </c>
      <c r="G228" s="52" t="s">
        <v>948</v>
      </c>
      <c r="H228" s="52" t="s">
        <v>1056</v>
      </c>
    </row>
    <row r="229" spans="1:8" ht="144.30000000000001" x14ac:dyDescent="0.55000000000000004">
      <c r="A229" s="55" t="s">
        <v>158</v>
      </c>
      <c r="B229" s="52" t="s">
        <v>684</v>
      </c>
      <c r="C229" s="52" t="s">
        <v>974</v>
      </c>
      <c r="D229" s="52" t="s">
        <v>129</v>
      </c>
      <c r="E229" s="52"/>
      <c r="F229" s="52" t="s">
        <v>129</v>
      </c>
      <c r="G229" s="52" t="s">
        <v>948</v>
      </c>
      <c r="H229" s="52" t="s">
        <v>1057</v>
      </c>
    </row>
    <row r="230" spans="1:8" ht="22.2" x14ac:dyDescent="0.55000000000000004">
      <c r="A230" s="55" t="s">
        <v>489</v>
      </c>
      <c r="B230" s="52" t="s">
        <v>719</v>
      </c>
      <c r="C230" s="52" t="s">
        <v>978</v>
      </c>
      <c r="D230" s="52"/>
      <c r="E230" s="52"/>
      <c r="F230" s="52" t="s">
        <v>489</v>
      </c>
      <c r="G230" s="52" t="s">
        <v>1787</v>
      </c>
      <c r="H230" s="52" t="s">
        <v>562</v>
      </c>
    </row>
    <row r="231" spans="1:8" ht="22.2" x14ac:dyDescent="0.55000000000000004">
      <c r="A231" s="55" t="s">
        <v>1774</v>
      </c>
      <c r="B231" s="52" t="s">
        <v>1770</v>
      </c>
      <c r="C231" s="52" t="s">
        <v>978</v>
      </c>
      <c r="D231" s="52"/>
      <c r="E231" s="58"/>
      <c r="F231" s="52" t="s">
        <v>1399</v>
      </c>
      <c r="G231" s="52" t="s">
        <v>1543</v>
      </c>
      <c r="H231" s="52"/>
    </row>
    <row r="232" spans="1:8" ht="33.299999999999997" x14ac:dyDescent="0.55000000000000004">
      <c r="A232" s="55" t="s">
        <v>501</v>
      </c>
      <c r="B232" s="52" t="s">
        <v>707</v>
      </c>
      <c r="C232" s="52" t="s">
        <v>999</v>
      </c>
      <c r="D232" s="52"/>
      <c r="E232" s="52"/>
      <c r="F232" s="52" t="s">
        <v>501</v>
      </c>
      <c r="G232" s="52" t="s">
        <v>502</v>
      </c>
      <c r="H232" s="52" t="s">
        <v>362</v>
      </c>
    </row>
    <row r="233" spans="1:8" ht="66.599999999999994" x14ac:dyDescent="0.55000000000000004">
      <c r="A233" s="55" t="s">
        <v>49</v>
      </c>
      <c r="B233" s="52" t="s">
        <v>713</v>
      </c>
      <c r="C233" s="52" t="s">
        <v>1036</v>
      </c>
      <c r="D233" s="52"/>
      <c r="E233" s="52"/>
      <c r="F233" s="52" t="s">
        <v>49</v>
      </c>
      <c r="G233" s="52" t="s">
        <v>951</v>
      </c>
      <c r="H233" s="52" t="s">
        <v>435</v>
      </c>
    </row>
    <row r="234" spans="1:8" ht="66.599999999999994" x14ac:dyDescent="0.55000000000000004">
      <c r="A234" s="55" t="s">
        <v>48</v>
      </c>
      <c r="B234" s="52" t="s">
        <v>712</v>
      </c>
      <c r="C234" s="52" t="s">
        <v>974</v>
      </c>
      <c r="D234" s="52"/>
      <c r="E234" s="52"/>
      <c r="F234" s="52" t="s">
        <v>48</v>
      </c>
      <c r="G234" s="52" t="s">
        <v>952</v>
      </c>
      <c r="H234" s="52" t="s">
        <v>434</v>
      </c>
    </row>
    <row r="235" spans="1:8" ht="22.2" x14ac:dyDescent="0.55000000000000004">
      <c r="A235" s="55" t="s">
        <v>18</v>
      </c>
      <c r="B235" s="52" t="s">
        <v>709</v>
      </c>
      <c r="C235" s="52" t="s">
        <v>978</v>
      </c>
      <c r="D235" s="52"/>
      <c r="E235" s="52" t="s">
        <v>1091</v>
      </c>
      <c r="F235" s="52"/>
      <c r="G235" s="52" t="s">
        <v>393</v>
      </c>
      <c r="H235" s="52" t="s">
        <v>433</v>
      </c>
    </row>
    <row r="236" spans="1:8" ht="33.299999999999997" x14ac:dyDescent="0.55000000000000004">
      <c r="A236" s="55" t="s">
        <v>532</v>
      </c>
      <c r="B236" s="52" t="s">
        <v>788</v>
      </c>
      <c r="C236" s="52" t="s">
        <v>972</v>
      </c>
      <c r="D236" s="52"/>
      <c r="E236" s="52"/>
      <c r="F236" s="52"/>
      <c r="G236" s="52" t="s">
        <v>533</v>
      </c>
      <c r="H236" s="52" t="s">
        <v>1304</v>
      </c>
    </row>
    <row r="237" spans="1:8" ht="33.299999999999997" x14ac:dyDescent="0.55000000000000004">
      <c r="A237" s="55" t="s">
        <v>534</v>
      </c>
      <c r="B237" s="52" t="s">
        <v>789</v>
      </c>
      <c r="C237" s="52" t="s">
        <v>972</v>
      </c>
      <c r="D237" s="52"/>
      <c r="E237" s="52"/>
      <c r="F237" s="52"/>
      <c r="G237" s="52" t="s">
        <v>535</v>
      </c>
      <c r="H237" s="52" t="s">
        <v>1303</v>
      </c>
    </row>
    <row r="238" spans="1:8" ht="55.5" x14ac:dyDescent="0.55000000000000004">
      <c r="A238" s="55" t="s">
        <v>80</v>
      </c>
      <c r="B238" s="52" t="s">
        <v>717</v>
      </c>
      <c r="C238" s="52" t="s">
        <v>1335</v>
      </c>
      <c r="D238" s="52"/>
      <c r="E238" s="52"/>
      <c r="F238" s="52"/>
      <c r="G238" s="52" t="s">
        <v>1037</v>
      </c>
      <c r="H238" s="52" t="s">
        <v>1058</v>
      </c>
    </row>
    <row r="239" spans="1:8" ht="33.299999999999997" x14ac:dyDescent="0.55000000000000004">
      <c r="A239" s="55" t="s">
        <v>132</v>
      </c>
      <c r="B239" s="52" t="s">
        <v>706</v>
      </c>
      <c r="C239" s="52" t="s">
        <v>974</v>
      </c>
      <c r="D239" s="52" t="s">
        <v>16</v>
      </c>
      <c r="E239" s="52"/>
      <c r="F239" s="52" t="s">
        <v>16</v>
      </c>
      <c r="G239" s="52" t="s">
        <v>477</v>
      </c>
      <c r="H239" s="52" t="s">
        <v>840</v>
      </c>
    </row>
    <row r="240" spans="1:8" ht="33.299999999999997" x14ac:dyDescent="0.55000000000000004">
      <c r="A240" s="55" t="s">
        <v>47</v>
      </c>
      <c r="B240" s="52" t="s">
        <v>685</v>
      </c>
      <c r="C240" s="52" t="s">
        <v>974</v>
      </c>
      <c r="D240" s="52" t="s">
        <v>16</v>
      </c>
      <c r="E240" s="52"/>
      <c r="F240" s="52" t="s">
        <v>16</v>
      </c>
      <c r="G240" s="52" t="s">
        <v>477</v>
      </c>
      <c r="H240" s="52"/>
    </row>
    <row r="241" spans="1:8" ht="33.299999999999997" x14ac:dyDescent="0.55000000000000004">
      <c r="A241" s="55" t="s">
        <v>222</v>
      </c>
      <c r="B241" s="52" t="s">
        <v>698</v>
      </c>
      <c r="C241" s="52" t="s">
        <v>974</v>
      </c>
      <c r="D241" s="52" t="s">
        <v>16</v>
      </c>
      <c r="E241" s="52"/>
      <c r="F241" s="52" t="s">
        <v>16</v>
      </c>
      <c r="G241" s="52" t="s">
        <v>477</v>
      </c>
      <c r="H241" s="52"/>
    </row>
    <row r="242" spans="1:8" ht="33.299999999999997" x14ac:dyDescent="0.55000000000000004">
      <c r="A242" s="55" t="s">
        <v>44</v>
      </c>
      <c r="B242" s="52" t="s">
        <v>682</v>
      </c>
      <c r="C242" s="52" t="s">
        <v>974</v>
      </c>
      <c r="D242" s="52" t="s">
        <v>16</v>
      </c>
      <c r="E242" s="52"/>
      <c r="F242" s="52" t="s">
        <v>16</v>
      </c>
      <c r="G242" s="52" t="s">
        <v>477</v>
      </c>
      <c r="H242" s="52"/>
    </row>
    <row r="243" spans="1:8" ht="33.299999999999997" x14ac:dyDescent="0.55000000000000004">
      <c r="A243" s="55" t="s">
        <v>226</v>
      </c>
      <c r="B243" s="52" t="s">
        <v>699</v>
      </c>
      <c r="C243" s="52" t="s">
        <v>974</v>
      </c>
      <c r="D243" s="52" t="s">
        <v>16</v>
      </c>
      <c r="E243" s="52"/>
      <c r="F243" s="52" t="s">
        <v>16</v>
      </c>
      <c r="G243" s="52" t="s">
        <v>477</v>
      </c>
      <c r="H243" s="52"/>
    </row>
    <row r="244" spans="1:8" ht="33.299999999999997" x14ac:dyDescent="0.55000000000000004">
      <c r="A244" s="55" t="s">
        <v>906</v>
      </c>
      <c r="B244" s="52" t="s">
        <v>907</v>
      </c>
      <c r="C244" s="52" t="s">
        <v>990</v>
      </c>
      <c r="D244" s="52"/>
      <c r="E244" s="52"/>
      <c r="F244" s="52"/>
      <c r="G244" s="52" t="s">
        <v>326</v>
      </c>
      <c r="H244" s="52" t="s">
        <v>1059</v>
      </c>
    </row>
    <row r="245" spans="1:8" ht="22.2" x14ac:dyDescent="0.55000000000000004">
      <c r="A245" s="55" t="s">
        <v>160</v>
      </c>
      <c r="B245" s="52" t="s">
        <v>764</v>
      </c>
      <c r="C245" s="52" t="s">
        <v>1013</v>
      </c>
      <c r="D245" s="52"/>
      <c r="E245" s="52"/>
      <c r="F245" s="52"/>
      <c r="G245" s="52" t="s">
        <v>1038</v>
      </c>
      <c r="H245" s="52" t="s">
        <v>1060</v>
      </c>
    </row>
    <row r="246" spans="1:8" ht="22.2" x14ac:dyDescent="0.55000000000000004">
      <c r="A246" s="55" t="s">
        <v>156</v>
      </c>
      <c r="B246" s="52" t="s">
        <v>762</v>
      </c>
      <c r="C246" s="52" t="s">
        <v>1013</v>
      </c>
      <c r="D246" s="52"/>
      <c r="E246" s="52"/>
      <c r="F246" s="52"/>
      <c r="G246" s="52" t="s">
        <v>1038</v>
      </c>
      <c r="H246" s="52" t="s">
        <v>858</v>
      </c>
    </row>
    <row r="247" spans="1:8" ht="188.7" x14ac:dyDescent="0.55000000000000004">
      <c r="A247" s="55" t="s">
        <v>258</v>
      </c>
      <c r="B247" s="52" t="s">
        <v>767</v>
      </c>
      <c r="C247" s="52" t="s">
        <v>1013</v>
      </c>
      <c r="D247" s="52"/>
      <c r="E247" s="52"/>
      <c r="F247" s="52"/>
      <c r="G247" s="52" t="s">
        <v>338</v>
      </c>
      <c r="H247" s="52" t="s">
        <v>450</v>
      </c>
    </row>
    <row r="248" spans="1:8" ht="255.3" x14ac:dyDescent="0.55000000000000004">
      <c r="A248" s="55" t="s">
        <v>98</v>
      </c>
      <c r="B248" s="52" t="s">
        <v>766</v>
      </c>
      <c r="C248" s="52" t="s">
        <v>1013</v>
      </c>
      <c r="D248" s="52"/>
      <c r="E248" s="52"/>
      <c r="F248" s="52"/>
      <c r="G248" s="52" t="s">
        <v>1038</v>
      </c>
      <c r="H248" s="52" t="s">
        <v>1392</v>
      </c>
    </row>
    <row r="249" spans="1:8" ht="22.2" x14ac:dyDescent="0.55000000000000004">
      <c r="A249" s="55" t="s">
        <v>526</v>
      </c>
      <c r="B249" s="52" t="s">
        <v>739</v>
      </c>
      <c r="C249" s="52" t="s">
        <v>1013</v>
      </c>
      <c r="D249" s="52"/>
      <c r="E249" s="52"/>
      <c r="F249" s="52"/>
      <c r="G249" s="52" t="s">
        <v>558</v>
      </c>
      <c r="H249" s="52"/>
    </row>
    <row r="250" spans="1:8" ht="22.2" x14ac:dyDescent="0.55000000000000004">
      <c r="A250" s="55" t="s">
        <v>527</v>
      </c>
      <c r="B250" s="52" t="s">
        <v>740</v>
      </c>
      <c r="C250" s="52" t="s">
        <v>1013</v>
      </c>
      <c r="D250" s="52"/>
      <c r="E250" s="52"/>
      <c r="F250" s="52"/>
      <c r="G250" s="52" t="s">
        <v>559</v>
      </c>
      <c r="H250" s="52"/>
    </row>
    <row r="251" spans="1:8" ht="33.299999999999997" x14ac:dyDescent="0.55000000000000004">
      <c r="A251" s="55" t="s">
        <v>523</v>
      </c>
      <c r="B251" s="52" t="s">
        <v>777</v>
      </c>
      <c r="C251" s="52" t="s">
        <v>974</v>
      </c>
      <c r="D251" s="52" t="s">
        <v>23</v>
      </c>
      <c r="E251" s="52"/>
      <c r="F251" s="52" t="s">
        <v>523</v>
      </c>
      <c r="G251" s="52" t="s">
        <v>538</v>
      </c>
      <c r="H251" s="52" t="s">
        <v>876</v>
      </c>
    </row>
    <row r="252" spans="1:8" ht="22.2" x14ac:dyDescent="0.55000000000000004">
      <c r="A252" s="55" t="s">
        <v>1785</v>
      </c>
      <c r="B252" s="52" t="s">
        <v>1784</v>
      </c>
      <c r="C252" s="52" t="s">
        <v>991</v>
      </c>
      <c r="D252" s="52"/>
      <c r="E252" s="52"/>
      <c r="F252" s="52" t="s">
        <v>1785</v>
      </c>
      <c r="G252" s="52" t="s">
        <v>1788</v>
      </c>
      <c r="H252" s="52" t="s">
        <v>560</v>
      </c>
    </row>
    <row r="253" spans="1:8" ht="99.9" x14ac:dyDescent="0.55000000000000004">
      <c r="A253" s="55" t="s">
        <v>524</v>
      </c>
      <c r="B253" s="52" t="s">
        <v>778</v>
      </c>
      <c r="C253" s="52" t="s">
        <v>999</v>
      </c>
      <c r="D253" s="52"/>
      <c r="E253" s="52"/>
      <c r="F253" s="52"/>
      <c r="G253" s="52" t="s">
        <v>525</v>
      </c>
      <c r="H253" s="52" t="s">
        <v>849</v>
      </c>
    </row>
    <row r="254" spans="1:8" ht="22.2" x14ac:dyDescent="0.55000000000000004">
      <c r="A254" s="55" t="s">
        <v>207</v>
      </c>
      <c r="B254" s="52" t="s">
        <v>784</v>
      </c>
      <c r="C254" s="52" t="s">
        <v>1002</v>
      </c>
      <c r="D254" s="52"/>
      <c r="E254" s="52"/>
      <c r="F254" s="52" t="s">
        <v>207</v>
      </c>
      <c r="G254" s="52" t="s">
        <v>955</v>
      </c>
      <c r="H254" s="52"/>
    </row>
    <row r="255" spans="1:8" ht="22.2" x14ac:dyDescent="0.55000000000000004">
      <c r="A255" s="55" t="s">
        <v>487</v>
      </c>
      <c r="B255" s="52" t="s">
        <v>780</v>
      </c>
      <c r="C255" s="52" t="s">
        <v>972</v>
      </c>
      <c r="D255" s="52"/>
      <c r="E255" s="52"/>
      <c r="F255" s="52"/>
      <c r="G255" s="52" t="s">
        <v>491</v>
      </c>
      <c r="H255" s="52"/>
    </row>
    <row r="256" spans="1:8" ht="22.2" x14ac:dyDescent="0.55000000000000004">
      <c r="A256" s="55" t="s">
        <v>488</v>
      </c>
      <c r="B256" s="52" t="s">
        <v>779</v>
      </c>
      <c r="C256" s="52" t="s">
        <v>972</v>
      </c>
      <c r="D256" s="52"/>
      <c r="E256" s="52"/>
      <c r="F256" s="52"/>
      <c r="G256" s="52" t="s">
        <v>492</v>
      </c>
      <c r="H256" s="52"/>
    </row>
    <row r="257" spans="1:8" ht="22.2" x14ac:dyDescent="0.55000000000000004">
      <c r="A257" s="55" t="s">
        <v>17</v>
      </c>
      <c r="B257" s="52" t="s">
        <v>613</v>
      </c>
      <c r="C257" s="52" t="s">
        <v>991</v>
      </c>
      <c r="D257" s="52"/>
      <c r="E257" s="52" t="s">
        <v>1091</v>
      </c>
      <c r="F257" s="52"/>
      <c r="G257" s="52" t="s">
        <v>392</v>
      </c>
      <c r="H257" s="52" t="s">
        <v>432</v>
      </c>
    </row>
    <row r="258" spans="1:8" ht="33.299999999999997" x14ac:dyDescent="0.55000000000000004">
      <c r="A258" s="55" t="s">
        <v>16</v>
      </c>
      <c r="B258" s="52" t="s">
        <v>50</v>
      </c>
      <c r="C258" s="52" t="s">
        <v>974</v>
      </c>
      <c r="D258" s="52"/>
      <c r="E258" s="52"/>
      <c r="F258" s="52" t="s">
        <v>16</v>
      </c>
      <c r="G258" s="52" t="s">
        <v>477</v>
      </c>
      <c r="H258" s="52"/>
    </row>
    <row r="259" spans="1:8" ht="22.2" x14ac:dyDescent="0.55000000000000004">
      <c r="A259" s="55" t="s">
        <v>503</v>
      </c>
      <c r="B259" s="52" t="s">
        <v>652</v>
      </c>
      <c r="C259" s="52" t="s">
        <v>1036</v>
      </c>
      <c r="D259" s="52"/>
      <c r="E259" s="52"/>
      <c r="F259" s="52"/>
      <c r="G259" s="52" t="s">
        <v>1039</v>
      </c>
      <c r="H259" s="52"/>
    </row>
    <row r="260" spans="1:8" ht="66.599999999999994" x14ac:dyDescent="0.55000000000000004">
      <c r="A260" s="55" t="s">
        <v>21</v>
      </c>
      <c r="B260" s="52" t="s">
        <v>20</v>
      </c>
      <c r="C260" s="52" t="s">
        <v>978</v>
      </c>
      <c r="D260" s="52"/>
      <c r="E260" s="52"/>
      <c r="F260" s="52" t="s">
        <v>21</v>
      </c>
      <c r="G260" s="52" t="s">
        <v>956</v>
      </c>
      <c r="H260" s="52"/>
    </row>
    <row r="261" spans="1:8" ht="77.7" x14ac:dyDescent="0.55000000000000004">
      <c r="A261" s="55" t="s">
        <v>365</v>
      </c>
      <c r="B261" s="52" t="s">
        <v>614</v>
      </c>
      <c r="C261" s="52" t="s">
        <v>1002</v>
      </c>
      <c r="D261" s="52"/>
      <c r="E261" s="52"/>
      <c r="F261" s="52"/>
      <c r="G261" s="52" t="s">
        <v>1570</v>
      </c>
      <c r="H261" s="52" t="s">
        <v>844</v>
      </c>
    </row>
    <row r="262" spans="1:8" ht="44.4" x14ac:dyDescent="0.55000000000000004">
      <c r="A262" s="55" t="s">
        <v>195</v>
      </c>
      <c r="B262" s="52" t="s">
        <v>632</v>
      </c>
      <c r="C262" s="52" t="s">
        <v>973</v>
      </c>
      <c r="D262" s="52"/>
      <c r="E262" s="52"/>
      <c r="F262" s="52"/>
      <c r="G262" s="52" t="s">
        <v>1529</v>
      </c>
      <c r="H262" s="52" t="s">
        <v>1528</v>
      </c>
    </row>
    <row r="263" spans="1:8" ht="222" x14ac:dyDescent="0.55000000000000004">
      <c r="A263" s="55" t="s">
        <v>38</v>
      </c>
      <c r="B263" s="52" t="s">
        <v>582</v>
      </c>
      <c r="C263" s="52" t="s">
        <v>1015</v>
      </c>
      <c r="D263" s="52"/>
      <c r="E263" s="52"/>
      <c r="F263" s="52"/>
      <c r="G263" s="52" t="s">
        <v>1816</v>
      </c>
      <c r="H263" s="52" t="s">
        <v>1817</v>
      </c>
    </row>
    <row r="264" spans="1:8" x14ac:dyDescent="0.55000000000000004">
      <c r="A264" s="55" t="s">
        <v>196</v>
      </c>
      <c r="B264" s="52" t="s">
        <v>633</v>
      </c>
      <c r="C264" s="52" t="s">
        <v>992</v>
      </c>
      <c r="D264" s="52"/>
      <c r="E264" s="52" t="s">
        <v>1092</v>
      </c>
      <c r="F264" s="52"/>
      <c r="G264" s="52" t="s">
        <v>398</v>
      </c>
      <c r="H264" s="52"/>
    </row>
    <row r="265" spans="1:8" ht="22.2" x14ac:dyDescent="0.55000000000000004">
      <c r="A265" s="55" t="s">
        <v>145</v>
      </c>
      <c r="B265" s="52" t="s">
        <v>607</v>
      </c>
      <c r="C265" s="52" t="s">
        <v>1040</v>
      </c>
      <c r="D265" s="52"/>
      <c r="E265" s="52"/>
      <c r="F265" s="52"/>
      <c r="G265" s="52" t="s">
        <v>340</v>
      </c>
      <c r="H265" s="52" t="s">
        <v>443</v>
      </c>
    </row>
    <row r="266" spans="1:8" ht="99.9" x14ac:dyDescent="0.55000000000000004">
      <c r="A266" s="55" t="s">
        <v>68</v>
      </c>
      <c r="B266" s="52" t="s">
        <v>621</v>
      </c>
      <c r="C266" s="52" t="s">
        <v>1335</v>
      </c>
      <c r="D266" s="52"/>
      <c r="E266" s="52"/>
      <c r="F266" s="52"/>
      <c r="G266" s="52" t="s">
        <v>69</v>
      </c>
      <c r="H266" s="52" t="s">
        <v>845</v>
      </c>
    </row>
    <row r="267" spans="1:8" ht="99.9" x14ac:dyDescent="0.55000000000000004">
      <c r="A267" s="55" t="s">
        <v>233</v>
      </c>
      <c r="B267" s="52" t="s">
        <v>233</v>
      </c>
      <c r="C267" s="52" t="s">
        <v>1025</v>
      </c>
      <c r="D267" s="52"/>
      <c r="E267" s="52"/>
      <c r="F267" s="52"/>
      <c r="G267" s="52" t="s">
        <v>1041</v>
      </c>
      <c r="H267" s="52" t="s">
        <v>1088</v>
      </c>
    </row>
    <row r="268" spans="1:8" ht="22.2" x14ac:dyDescent="0.55000000000000004">
      <c r="A268" s="55" t="s">
        <v>235</v>
      </c>
      <c r="B268" s="52" t="s">
        <v>580</v>
      </c>
      <c r="C268" s="52" t="s">
        <v>975</v>
      </c>
      <c r="D268" s="52" t="s">
        <v>204</v>
      </c>
      <c r="E268" s="52"/>
      <c r="F268" s="52" t="s">
        <v>204</v>
      </c>
      <c r="G268" s="52" t="s">
        <v>916</v>
      </c>
      <c r="H268" s="52" t="s">
        <v>827</v>
      </c>
    </row>
    <row r="269" spans="1:8" x14ac:dyDescent="0.55000000000000004">
      <c r="A269" s="55" t="s">
        <v>234</v>
      </c>
      <c r="B269" s="52" t="s">
        <v>581</v>
      </c>
      <c r="C269" s="52" t="s">
        <v>972</v>
      </c>
      <c r="D269" s="52"/>
      <c r="E269" s="52"/>
      <c r="F269" s="52"/>
      <c r="G269" s="52" t="s">
        <v>1042</v>
      </c>
      <c r="H269" s="52" t="s">
        <v>297</v>
      </c>
    </row>
    <row r="270" spans="1:8" ht="44.4" x14ac:dyDescent="0.55000000000000004">
      <c r="A270" s="55" t="s">
        <v>430</v>
      </c>
      <c r="B270" s="52" t="s">
        <v>793</v>
      </c>
      <c r="C270" s="52" t="s">
        <v>973</v>
      </c>
      <c r="D270" s="52"/>
      <c r="E270" s="52"/>
      <c r="F270" s="52"/>
      <c r="G270" s="52" t="s">
        <v>1043</v>
      </c>
      <c r="H270" s="52" t="s">
        <v>370</v>
      </c>
    </row>
    <row r="271" spans="1:8" x14ac:dyDescent="0.55000000000000004">
      <c r="A271" s="55" t="s">
        <v>146</v>
      </c>
      <c r="B271" s="52" t="s">
        <v>790</v>
      </c>
      <c r="C271" s="52" t="s">
        <v>1335</v>
      </c>
      <c r="D271" s="52"/>
      <c r="E271" s="52"/>
      <c r="F271" s="52"/>
      <c r="G271" s="52" t="s">
        <v>389</v>
      </c>
      <c r="H271" s="52"/>
    </row>
    <row r="272" spans="1:8" ht="33.299999999999997" x14ac:dyDescent="0.55000000000000004">
      <c r="A272" s="55" t="s">
        <v>197</v>
      </c>
      <c r="B272" s="52" t="s">
        <v>214</v>
      </c>
      <c r="C272" s="52" t="s">
        <v>1036</v>
      </c>
      <c r="D272" s="52"/>
      <c r="E272" s="52"/>
      <c r="F272" s="52" t="s">
        <v>197</v>
      </c>
      <c r="G272" s="52" t="s">
        <v>957</v>
      </c>
      <c r="H272" s="52"/>
    </row>
    <row r="273" spans="1:8" x14ac:dyDescent="0.55000000000000004">
      <c r="A273" s="55" t="s">
        <v>198</v>
      </c>
      <c r="B273" s="52" t="s">
        <v>634</v>
      </c>
      <c r="C273" s="52" t="s">
        <v>992</v>
      </c>
      <c r="D273" s="52"/>
      <c r="E273" s="52" t="s">
        <v>1092</v>
      </c>
      <c r="F273" s="52"/>
      <c r="G273" s="52" t="s">
        <v>399</v>
      </c>
      <c r="H273" s="52" t="s">
        <v>199</v>
      </c>
    </row>
    <row r="274" spans="1:8" ht="33.299999999999997" x14ac:dyDescent="0.55000000000000004">
      <c r="A274" s="55" t="s">
        <v>200</v>
      </c>
      <c r="B274" s="52" t="s">
        <v>635</v>
      </c>
      <c r="C274" s="52" t="s">
        <v>999</v>
      </c>
      <c r="D274" s="52"/>
      <c r="E274" s="52"/>
      <c r="F274" s="52"/>
      <c r="G274" s="52" t="s">
        <v>400</v>
      </c>
      <c r="H274" s="52"/>
    </row>
    <row r="275" spans="1:8" ht="22.2" x14ac:dyDescent="0.55000000000000004">
      <c r="A275" s="55" t="s">
        <v>86</v>
      </c>
      <c r="B275" s="52" t="s">
        <v>85</v>
      </c>
      <c r="C275" s="52" t="s">
        <v>974</v>
      </c>
      <c r="D275" s="52"/>
      <c r="E275" s="52"/>
      <c r="F275" s="52" t="s">
        <v>86</v>
      </c>
      <c r="G275" s="52" t="s">
        <v>1553</v>
      </c>
      <c r="H275" s="52"/>
    </row>
    <row r="276" spans="1:8" ht="44.4" x14ac:dyDescent="0.55000000000000004">
      <c r="A276" s="55" t="s">
        <v>167</v>
      </c>
      <c r="B276" s="52" t="s">
        <v>593</v>
      </c>
      <c r="C276" s="52" t="s">
        <v>1335</v>
      </c>
      <c r="D276" s="52"/>
      <c r="E276" s="52"/>
      <c r="F276" s="52"/>
      <c r="G276" s="52" t="s">
        <v>378</v>
      </c>
      <c r="H276" s="52" t="s">
        <v>832</v>
      </c>
    </row>
    <row r="277" spans="1:8" ht="33.299999999999997" x14ac:dyDescent="0.55000000000000004">
      <c r="A277" s="55" t="s">
        <v>542</v>
      </c>
      <c r="B277" s="52" t="s">
        <v>786</v>
      </c>
      <c r="C277" s="52" t="s">
        <v>978</v>
      </c>
      <c r="D277" s="52"/>
      <c r="E277" s="52"/>
      <c r="F277" s="52" t="s">
        <v>542</v>
      </c>
      <c r="G277" s="52" t="s">
        <v>1044</v>
      </c>
      <c r="H277" s="52"/>
    </row>
    <row r="278" spans="1:8" x14ac:dyDescent="0.55000000000000004">
      <c r="A278" s="55" t="s">
        <v>552</v>
      </c>
      <c r="B278" s="52" t="s">
        <v>787</v>
      </c>
      <c r="C278" s="52" t="s">
        <v>1036</v>
      </c>
      <c r="D278" s="52"/>
      <c r="E278" s="52"/>
      <c r="F278" s="52"/>
      <c r="G278" s="52" t="s">
        <v>553</v>
      </c>
      <c r="H278" s="52"/>
    </row>
    <row r="279" spans="1:8" x14ac:dyDescent="0.55000000000000004">
      <c r="A279" s="55" t="s">
        <v>530</v>
      </c>
      <c r="B279" s="52" t="s">
        <v>547</v>
      </c>
      <c r="C279" s="52" t="s">
        <v>978</v>
      </c>
      <c r="D279" s="52"/>
      <c r="E279" s="52"/>
      <c r="F279" s="52"/>
      <c r="G279" s="52" t="s">
        <v>531</v>
      </c>
      <c r="H279" s="52"/>
    </row>
    <row r="280" spans="1:8" x14ac:dyDescent="0.55000000000000004">
      <c r="A280" s="55" t="s">
        <v>546</v>
      </c>
      <c r="B280" s="52" t="s">
        <v>610</v>
      </c>
      <c r="C280" s="52" t="s">
        <v>978</v>
      </c>
      <c r="D280" s="52"/>
      <c r="E280" s="52"/>
      <c r="F280" s="52"/>
      <c r="G280" s="52" t="s">
        <v>531</v>
      </c>
      <c r="H280" s="52"/>
    </row>
    <row r="281" spans="1:8" ht="33.299999999999997" x14ac:dyDescent="0.55000000000000004">
      <c r="A281" s="55" t="s">
        <v>550</v>
      </c>
      <c r="B281" s="52" t="s">
        <v>611</v>
      </c>
      <c r="C281" s="52" t="s">
        <v>1036</v>
      </c>
      <c r="D281" s="52"/>
      <c r="E281" s="52"/>
      <c r="F281" s="52"/>
      <c r="G281" s="52" t="s">
        <v>551</v>
      </c>
      <c r="H281" s="52"/>
    </row>
    <row r="282" spans="1:8" x14ac:dyDescent="0.55000000000000004">
      <c r="A282" s="55" t="s">
        <v>548</v>
      </c>
      <c r="B282" s="52" t="s">
        <v>782</v>
      </c>
      <c r="C282" s="52" t="s">
        <v>1034</v>
      </c>
      <c r="D282" s="52"/>
      <c r="E282" s="52"/>
      <c r="F282" s="52"/>
      <c r="G282" s="52" t="s">
        <v>549</v>
      </c>
      <c r="H282" s="52"/>
    </row>
    <row r="283" spans="1:8" x14ac:dyDescent="0.55000000000000004">
      <c r="A283" s="55" t="s">
        <v>554</v>
      </c>
      <c r="B283" s="52" t="s">
        <v>612</v>
      </c>
      <c r="C283" s="52" t="s">
        <v>991</v>
      </c>
      <c r="D283" s="52"/>
      <c r="E283" s="52"/>
      <c r="F283" s="52"/>
      <c r="G283" s="52" t="s">
        <v>555</v>
      </c>
      <c r="H283" s="52"/>
    </row>
    <row r="284" spans="1:8" x14ac:dyDescent="0.55000000000000004">
      <c r="A284" s="55" t="s">
        <v>545</v>
      </c>
      <c r="B284" s="52" t="s">
        <v>609</v>
      </c>
      <c r="C284" s="52" t="s">
        <v>978</v>
      </c>
      <c r="D284" s="52"/>
      <c r="E284" s="52"/>
      <c r="F284" s="52"/>
      <c r="G284" s="52" t="s">
        <v>531</v>
      </c>
      <c r="H284" s="52"/>
    </row>
    <row r="285" spans="1:8" ht="33.299999999999997" x14ac:dyDescent="0.55000000000000004">
      <c r="A285" s="55" t="s">
        <v>508</v>
      </c>
      <c r="B285" s="52" t="s">
        <v>556</v>
      </c>
      <c r="C285" s="52" t="s">
        <v>1036</v>
      </c>
      <c r="D285" s="52"/>
      <c r="E285" s="52"/>
      <c r="F285" s="52" t="s">
        <v>508</v>
      </c>
      <c r="G285" s="52" t="s">
        <v>509</v>
      </c>
      <c r="H285" s="52"/>
    </row>
    <row r="286" spans="1:8" ht="33.299999999999997" x14ac:dyDescent="0.55000000000000004">
      <c r="A286" s="55" t="s">
        <v>81</v>
      </c>
      <c r="B286" s="52" t="s">
        <v>759</v>
      </c>
      <c r="C286" s="52" t="s">
        <v>1335</v>
      </c>
      <c r="D286" s="52"/>
      <c r="E286" s="52"/>
      <c r="F286" s="52"/>
      <c r="G286" s="52" t="s">
        <v>282</v>
      </c>
      <c r="H286" s="52" t="s">
        <v>404</v>
      </c>
    </row>
    <row r="287" spans="1:8" ht="111" x14ac:dyDescent="0.55000000000000004">
      <c r="A287" s="55" t="s">
        <v>83</v>
      </c>
      <c r="B287" s="52" t="s">
        <v>650</v>
      </c>
      <c r="C287" s="52" t="s">
        <v>1045</v>
      </c>
      <c r="D287" s="52"/>
      <c r="E287" s="52"/>
      <c r="F287" s="52"/>
      <c r="G287" s="52" t="s">
        <v>294</v>
      </c>
      <c r="H287" s="52" t="s">
        <v>877</v>
      </c>
    </row>
    <row r="288" spans="1:8" x14ac:dyDescent="0.55000000000000004">
      <c r="A288" s="55" t="s">
        <v>82</v>
      </c>
      <c r="B288" s="52" t="s">
        <v>99</v>
      </c>
      <c r="C288" s="52" t="s">
        <v>1089</v>
      </c>
      <c r="D288" s="52"/>
      <c r="E288" s="52"/>
      <c r="F288" s="52" t="s">
        <v>82</v>
      </c>
      <c r="G288" s="52" t="s">
        <v>255</v>
      </c>
      <c r="H288" s="52"/>
    </row>
    <row r="289" spans="1:8" ht="22.2" x14ac:dyDescent="0.55000000000000004">
      <c r="A289" s="55" t="s">
        <v>84</v>
      </c>
      <c r="B289" s="52" t="s">
        <v>651</v>
      </c>
      <c r="C289" s="52" t="s">
        <v>973</v>
      </c>
      <c r="D289" s="52"/>
      <c r="E289" s="52"/>
      <c r="F289" s="52"/>
      <c r="G289" s="52" t="s">
        <v>256</v>
      </c>
      <c r="H289" s="52"/>
    </row>
    <row r="290" spans="1:8" ht="22.2" x14ac:dyDescent="0.55000000000000004">
      <c r="A290" s="55" t="s">
        <v>1777</v>
      </c>
      <c r="B290" s="52" t="s">
        <v>1386</v>
      </c>
      <c r="C290" s="58" t="s">
        <v>1387</v>
      </c>
      <c r="D290" s="58"/>
      <c r="E290" s="58"/>
      <c r="F290" s="58" t="s">
        <v>1388</v>
      </c>
      <c r="G290" s="52" t="s">
        <v>1389</v>
      </c>
      <c r="H290" s="58"/>
    </row>
    <row r="291" spans="1:8" ht="22.2" x14ac:dyDescent="0.55000000000000004">
      <c r="A291" s="55" t="s">
        <v>1393</v>
      </c>
      <c r="B291" s="52" t="s">
        <v>1395</v>
      </c>
      <c r="C291" s="52" t="s">
        <v>990</v>
      </c>
      <c r="D291" s="52"/>
      <c r="E291" s="52"/>
      <c r="F291" s="52"/>
      <c r="G291" s="52" t="s">
        <v>326</v>
      </c>
      <c r="H291" s="52" t="s">
        <v>1394</v>
      </c>
    </row>
    <row r="292" spans="1:8" ht="22.2" x14ac:dyDescent="0.55000000000000004">
      <c r="A292" s="55" t="s">
        <v>168</v>
      </c>
      <c r="B292" s="52" t="s">
        <v>773</v>
      </c>
      <c r="C292" s="52" t="s">
        <v>1013</v>
      </c>
      <c r="D292" s="52"/>
      <c r="E292" s="52"/>
      <c r="F292" s="52"/>
      <c r="G292" s="52" t="s">
        <v>379</v>
      </c>
      <c r="H292" s="52"/>
    </row>
    <row r="293" spans="1:8" ht="144.30000000000001" x14ac:dyDescent="0.55000000000000004">
      <c r="A293" s="55" t="s">
        <v>169</v>
      </c>
      <c r="B293" s="52" t="s">
        <v>674</v>
      </c>
      <c r="C293" s="52" t="s">
        <v>974</v>
      </c>
      <c r="D293" s="52"/>
      <c r="E293" s="52"/>
      <c r="F293" s="52"/>
      <c r="G293" s="52" t="s">
        <v>380</v>
      </c>
      <c r="H293" s="52" t="s">
        <v>833</v>
      </c>
    </row>
    <row r="294" spans="1:8" ht="44.4" x14ac:dyDescent="0.55000000000000004">
      <c r="A294" s="55" t="s">
        <v>959</v>
      </c>
      <c r="B294" s="52" t="s">
        <v>959</v>
      </c>
      <c r="C294" s="52" t="s">
        <v>989</v>
      </c>
      <c r="D294" s="52"/>
      <c r="E294" s="52"/>
      <c r="F294" s="52"/>
      <c r="G294" s="52" t="s">
        <v>1046</v>
      </c>
      <c r="H294" s="52" t="s">
        <v>1094</v>
      </c>
    </row>
    <row r="295" spans="1:8" ht="44.4" x14ac:dyDescent="0.55000000000000004">
      <c r="A295" s="55" t="s">
        <v>968</v>
      </c>
      <c r="B295" s="52" t="s">
        <v>1823</v>
      </c>
      <c r="C295" s="52" t="s">
        <v>990</v>
      </c>
      <c r="D295" s="52"/>
      <c r="E295" s="52"/>
      <c r="F295" s="52"/>
      <c r="G295" s="52" t="s">
        <v>326</v>
      </c>
      <c r="H295" s="52" t="s">
        <v>1094</v>
      </c>
    </row>
  </sheetData>
  <autoFilter ref="A1:H295">
    <sortState ref="A2:H295">
      <sortCondition ref="A1:A295"/>
    </sortState>
  </autoFilter>
  <sortState ref="A203:H206">
    <sortCondition ref="A203:A206"/>
  </sortState>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V495"/>
  <sheetViews>
    <sheetView zoomScale="70" zoomScaleNormal="70" workbookViewId="0">
      <pane xSplit="2" ySplit="1" topLeftCell="C2" activePane="bottomRight" state="frozen"/>
      <selection pane="topRight" activeCell="C1" sqref="C1"/>
      <selection pane="bottomLeft" activeCell="A2" sqref="A2"/>
      <selection pane="bottomRight" activeCell="U9" sqref="U9"/>
    </sheetView>
  </sheetViews>
  <sheetFormatPr defaultColWidth="8.83984375" defaultRowHeight="11.1" x14ac:dyDescent="0.35"/>
  <cols>
    <col min="1" max="1" width="38" style="79" bestFit="1" customWidth="1"/>
    <col min="2" max="2" width="40.83984375" style="79" bestFit="1" customWidth="1"/>
    <col min="3" max="3" width="17.578125" style="25" bestFit="1" customWidth="1"/>
    <col min="4" max="4" width="8.15625" style="25" bestFit="1" customWidth="1"/>
    <col min="5" max="5" width="7.83984375" style="25" bestFit="1" customWidth="1"/>
    <col min="6" max="6" width="11.68359375" style="25" bestFit="1" customWidth="1"/>
    <col min="7" max="7" width="30" style="11" customWidth="1"/>
    <col min="8" max="8" width="48.15625" style="11" customWidth="1"/>
    <col min="9" max="9" width="48" style="11" customWidth="1"/>
    <col min="10" max="10" width="34.15625" style="11" bestFit="1" customWidth="1"/>
    <col min="11" max="11" width="25.15625" style="11" customWidth="1"/>
    <col min="12" max="12" width="30" style="11" customWidth="1"/>
    <col min="13" max="13" width="48" style="11" customWidth="1"/>
    <col min="14" max="14" width="95.68359375" style="11" customWidth="1"/>
    <col min="15" max="15" width="121.68359375" style="11" customWidth="1"/>
    <col min="16" max="16" width="13.15625" style="11" customWidth="1"/>
    <col min="17" max="17" width="45.83984375" style="11" customWidth="1"/>
    <col min="18" max="18" width="47.83984375" style="11" customWidth="1"/>
    <col min="19" max="19" width="45" style="11" customWidth="1"/>
    <col min="20" max="20" width="53.15625" style="23" bestFit="1" customWidth="1"/>
    <col min="21" max="21" width="33.83984375" style="23" bestFit="1" customWidth="1"/>
    <col min="22" max="22" width="23.7890625" style="26" bestFit="1" customWidth="1"/>
    <col min="23" max="16384" width="8.83984375" style="24"/>
  </cols>
  <sheetData>
    <row r="1" spans="1:22" s="98" customFormat="1" ht="22.2" x14ac:dyDescent="0.35">
      <c r="A1" s="55" t="s">
        <v>243</v>
      </c>
      <c r="B1" s="55" t="s">
        <v>855</v>
      </c>
      <c r="C1" s="55" t="s">
        <v>1234</v>
      </c>
      <c r="D1" s="55" t="s">
        <v>2</v>
      </c>
      <c r="E1" s="55" t="s">
        <v>3</v>
      </c>
      <c r="F1" s="55" t="s">
        <v>4</v>
      </c>
      <c r="G1" s="55" t="s">
        <v>1578</v>
      </c>
      <c r="H1" s="63" t="s">
        <v>1538</v>
      </c>
      <c r="I1" s="63" t="s">
        <v>1273</v>
      </c>
      <c r="J1" s="63" t="s">
        <v>879</v>
      </c>
      <c r="K1" s="63" t="s">
        <v>1</v>
      </c>
      <c r="L1" s="63" t="s">
        <v>869</v>
      </c>
      <c r="M1" s="63" t="s">
        <v>1537</v>
      </c>
      <c r="N1" s="63" t="s">
        <v>1062</v>
      </c>
      <c r="O1" s="55" t="s">
        <v>856</v>
      </c>
      <c r="P1" s="55" t="s">
        <v>318</v>
      </c>
      <c r="Q1" s="55" t="s">
        <v>1264</v>
      </c>
      <c r="R1" s="55" t="s">
        <v>1265</v>
      </c>
      <c r="S1" s="56" t="s">
        <v>1492</v>
      </c>
      <c r="T1" s="57" t="s">
        <v>1593</v>
      </c>
      <c r="U1" s="57" t="s">
        <v>1594</v>
      </c>
      <c r="V1" s="63" t="s">
        <v>1833</v>
      </c>
    </row>
    <row r="2" spans="1:22" x14ac:dyDescent="0.35">
      <c r="A2" s="78" t="s">
        <v>1356</v>
      </c>
      <c r="B2" s="78" t="s">
        <v>1359</v>
      </c>
      <c r="C2" s="52">
        <v>1</v>
      </c>
      <c r="D2" s="52" t="s">
        <v>6</v>
      </c>
      <c r="E2" s="52" t="s">
        <v>6</v>
      </c>
      <c r="F2" s="52" t="s">
        <v>6</v>
      </c>
      <c r="G2" s="52" t="s">
        <v>325</v>
      </c>
      <c r="H2" s="80" t="str">
        <f>IFERROR(IF(LEN(VLOOKUP($A2,Entities!$A$1:$C$116,3,FALSE))=0,"",VLOOKUP($A2,Entities!$A$1:$C$116,3,FALSE)),"")</f>
        <v>The individual ADDRESS LINEs that make up a POSTAL ADDRESS.</v>
      </c>
      <c r="I2" s="80" t="str">
        <f>IFERROR(IF(LEN(VLOOKUP($A2,Entities!$A$1:$D$116,4,FALSE))=0,"",VLOOKUP($A2,Entities!$A$1:$D$116,4,FALSE)),"")</f>
        <v/>
      </c>
      <c r="J2" s="80" t="str">
        <f>IFERROR(IF(LEN(VLOOKUP($A2,Entities!$A$1:$E$116,5,FALSE))=0,"",VLOOKUP($A2,Entities!$A$1:$E$116,5,FALSE)),"")</f>
        <v>Locator</v>
      </c>
      <c r="K2" s="80" t="str">
        <f>IFERROR(IF(LEN(VLOOKUP($B2,Attributes!$A$1:$C$379,3,FALSE))=0,"",VLOOKUP($B2,Attributes!$A$1:$C$379,3,FALSE)),"")</f>
        <v>VARCHAR(600)</v>
      </c>
      <c r="L2" s="80" t="str">
        <f>IFERROR(IF(LEN(VLOOKUP($B2,Attributes!$A$1:$F$379,6,FALSE))=0,"",VLOOKUP($B2,Attributes!$A$1:$F$379,6,FALSE)),"")</f>
        <v/>
      </c>
      <c r="M2" s="80" t="str">
        <f>IFERROR(IF(LEN(VLOOKUP($B2,Attributes!$A$1:$G$379,7,FALSE))=0,"",VLOOKUP($B2,Attributes!$A$1:$G$379,7,FALSE)),"")</f>
        <v>A value that denotes and distinguishes the LOCATOR.</v>
      </c>
      <c r="N2" s="80" t="str">
        <f>IFERROR(IF(LEN(VLOOKUP($B2,Attributes!$A$1:$H$379,8,FALSE))=0,"",VLOOKUP($B2,Attributes!$A$1:$H$379,8,FALSE)),"")</f>
        <v/>
      </c>
      <c r="O2" s="52"/>
      <c r="P2" s="53"/>
      <c r="Q2" s="53"/>
      <c r="R2" s="53"/>
      <c r="S2" s="54"/>
      <c r="T2" s="54" t="s">
        <v>1586</v>
      </c>
      <c r="U2" s="54" t="s">
        <v>325</v>
      </c>
      <c r="V2" s="27" t="str">
        <f>IF(G2="",IF(U2=B2,"OK","ERROR"),IF(U2=G2,"OK","ERROR"))</f>
        <v>OK</v>
      </c>
    </row>
    <row r="3" spans="1:22" ht="22.2" x14ac:dyDescent="0.35">
      <c r="A3" s="78" t="s">
        <v>1356</v>
      </c>
      <c r="B3" s="78" t="s">
        <v>1367</v>
      </c>
      <c r="C3" s="52">
        <v>2</v>
      </c>
      <c r="D3" s="52" t="s">
        <v>6</v>
      </c>
      <c r="E3" s="52" t="s">
        <v>8</v>
      </c>
      <c r="F3" s="52" t="s">
        <v>6</v>
      </c>
      <c r="G3" s="52" t="s">
        <v>1579</v>
      </c>
      <c r="H3" s="80" t="str">
        <f>IFERROR(IF(LEN(VLOOKUP($A3,Entities!$A$1:$C$116,3,FALSE))=0,"",VLOOKUP($A3,Entities!$A$1:$C$116,3,FALSE)),"")</f>
        <v>The individual ADDRESS LINEs that make up a POSTAL ADDRESS.</v>
      </c>
      <c r="I3" s="80" t="str">
        <f>IFERROR(IF(LEN(VLOOKUP($A3,Entities!$A$1:$D$116,4,FALSE))=0,"",VLOOKUP($A3,Entities!$A$1:$D$116,4,FALSE)),"")</f>
        <v/>
      </c>
      <c r="J3" s="80" t="str">
        <f>IFERROR(IF(LEN(VLOOKUP($A3,Entities!$A$1:$E$116,5,FALSE))=0,"",VLOOKUP($A3,Entities!$A$1:$E$116,5,FALSE)),"")</f>
        <v>Locator</v>
      </c>
      <c r="K3" s="80" t="str">
        <f>IFERROR(IF(LEN(VLOOKUP($B3,Attributes!$A$1:$C$379,3,FALSE))=0,"",VLOOKUP($B3,Attributes!$A$1:$C$379,3,FALSE)),"")</f>
        <v>INTEGER</v>
      </c>
      <c r="L3" s="80" t="str">
        <f>IFERROR(IF(LEN(VLOOKUP($B3,Attributes!$A$1:$F$379,6,FALSE))=0,"",VLOOKUP($B3,Attributes!$A$1:$F$379,6,FALSE)),"")</f>
        <v/>
      </c>
      <c r="M3" s="80" t="str">
        <f>IFERROR(IF(LEN(VLOOKUP($B3,Attributes!$A$1:$G$379,7,FALSE))=0,"",VLOOKUP($B3,Attributes!$A$1:$G$379,7,FALSE)),"")</f>
        <v>The sequence order the ADDRESS LINE  appears within the set of POSTAL ADDRESS.</v>
      </c>
      <c r="N3" s="80" t="str">
        <f>IFERROR(IF(LEN(VLOOKUP($B3,Attributes!$A$1:$H$379,8,FALSE))=0,"",VLOOKUP($B3,Attributes!$A$1:$H$379,8,FALSE)),"")</f>
        <v/>
      </c>
      <c r="O3" s="52"/>
      <c r="P3" s="53"/>
      <c r="Q3" s="53"/>
      <c r="R3" s="53"/>
      <c r="S3" s="54"/>
      <c r="T3" s="54" t="s">
        <v>1587</v>
      </c>
      <c r="U3" s="54" t="s">
        <v>1367</v>
      </c>
      <c r="V3" s="27" t="str">
        <f t="shared" ref="V3:V66" si="0">IF(G3="",IF(U3=B3,"OK","ERROR"),IF(U3=G3,"OK","ERROR"))</f>
        <v>OK</v>
      </c>
    </row>
    <row r="4" spans="1:22" x14ac:dyDescent="0.35">
      <c r="A4" s="78" t="s">
        <v>1356</v>
      </c>
      <c r="B4" s="78" t="s">
        <v>1368</v>
      </c>
      <c r="C4" s="52">
        <v>3</v>
      </c>
      <c r="D4" s="52" t="s">
        <v>8</v>
      </c>
      <c r="E4" s="52" t="s">
        <v>8</v>
      </c>
      <c r="F4" s="52" t="s">
        <v>8</v>
      </c>
      <c r="G4" s="52" t="s">
        <v>1579</v>
      </c>
      <c r="H4" s="80" t="str">
        <f>IFERROR(IF(LEN(VLOOKUP($A4,Entities!$A$1:$C$116,3,FALSE))=0,"",VLOOKUP($A4,Entities!$A$1:$C$116,3,FALSE)),"")</f>
        <v>The individual ADDRESS LINEs that make up a POSTAL ADDRESS.</v>
      </c>
      <c r="I4" s="80" t="str">
        <f>IFERROR(IF(LEN(VLOOKUP($A4,Entities!$A$1:$D$116,4,FALSE))=0,"",VLOOKUP($A4,Entities!$A$1:$D$116,4,FALSE)),"")</f>
        <v/>
      </c>
      <c r="J4" s="80" t="str">
        <f>IFERROR(IF(LEN(VLOOKUP($A4,Entities!$A$1:$E$116,5,FALSE))=0,"",VLOOKUP($A4,Entities!$A$1:$E$116,5,FALSE)),"")</f>
        <v>Locator</v>
      </c>
      <c r="K4" s="80" t="str">
        <f>IFERROR(IF(LEN(VLOOKUP($B4,Attributes!$A$1:$C$379,3,FALSE))=0,"",VLOOKUP($B4,Attributes!$A$1:$C$379,3,FALSE)),"")</f>
        <v>NVARCHAR(200)</v>
      </c>
      <c r="L4" s="80" t="str">
        <f>IFERROR(IF(LEN(VLOOKUP($B4,Attributes!$A$1:$F$379,6,FALSE))=0,"",VLOOKUP($B4,Attributes!$A$1:$F$379,6,FALSE)),"")</f>
        <v/>
      </c>
      <c r="M4" s="80" t="str">
        <f>IFERROR(IF(LEN(VLOOKUP($B4,Attributes!$A$1:$G$379,7,FALSE))=0,"",VLOOKUP($B4,Attributes!$A$1:$G$379,7,FALSE)),"")</f>
        <v>The contents of the ADDRESS LINE.</v>
      </c>
      <c r="N4" s="80" t="str">
        <f>IFERROR(IF(LEN(VLOOKUP($B4,Attributes!$A$1:$H$379,8,FALSE))=0,"",VLOOKUP($B4,Attributes!$A$1:$H$379,8,FALSE)),"")</f>
        <v/>
      </c>
      <c r="O4" s="52"/>
      <c r="P4" s="53"/>
      <c r="Q4" s="53"/>
      <c r="R4" s="53"/>
      <c r="S4" s="54"/>
      <c r="T4" s="54" t="s">
        <v>1585</v>
      </c>
      <c r="U4" s="54" t="s">
        <v>1368</v>
      </c>
      <c r="V4" s="27" t="str">
        <f t="shared" si="0"/>
        <v>OK</v>
      </c>
    </row>
    <row r="5" spans="1:22" ht="33.299999999999997" x14ac:dyDescent="0.35">
      <c r="A5" s="78" t="s">
        <v>1356</v>
      </c>
      <c r="B5" s="78" t="s">
        <v>1366</v>
      </c>
      <c r="C5" s="52">
        <v>4</v>
      </c>
      <c r="D5" s="52" t="s">
        <v>8</v>
      </c>
      <c r="E5" s="52" t="s">
        <v>6</v>
      </c>
      <c r="F5" s="52" t="s">
        <v>8</v>
      </c>
      <c r="G5" s="52" t="s">
        <v>1579</v>
      </c>
      <c r="H5" s="80" t="str">
        <f>IFERROR(IF(LEN(VLOOKUP($A5,Entities!$A$1:$C$116,3,FALSE))=0,"",VLOOKUP($A5,Entities!$A$1:$C$116,3,FALSE)),"")</f>
        <v>The individual ADDRESS LINEs that make up a POSTAL ADDRESS.</v>
      </c>
      <c r="I5" s="80" t="str">
        <f>IFERROR(IF(LEN(VLOOKUP($A5,Entities!$A$1:$D$116,4,FALSE))=0,"",VLOOKUP($A5,Entities!$A$1:$D$116,4,FALSE)),"")</f>
        <v/>
      </c>
      <c r="J5" s="80" t="str">
        <f>IFERROR(IF(LEN(VLOOKUP($A5,Entities!$A$1:$E$116,5,FALSE))=0,"",VLOOKUP($A5,Entities!$A$1:$E$116,5,FALSE)),"")</f>
        <v>Locator</v>
      </c>
      <c r="K5" s="80" t="str">
        <f>IFERROR(IF(LEN(VLOOKUP($B5,Attributes!$A$1:$C$379,3,FALSE))=0,"",VLOOKUP($B5,Attributes!$A$1:$C$379,3,FALSE)),"")</f>
        <v>NVARCHAR(50)</v>
      </c>
      <c r="L5" s="80" t="str">
        <f>IFERROR(IF(LEN(VLOOKUP($B5,Attributes!$A$1:$F$379,6,FALSE))=0,"",VLOOKUP($B5,Attributes!$A$1:$F$379,6,FALSE)),"")</f>
        <v>Address Line Type</v>
      </c>
      <c r="M5" s="80" t="str">
        <f>IFERROR(IF(LEN(VLOOKUP($B5,Attributes!$A$1:$G$379,7,FALSE))=0,"",VLOOKUP($B5,Attributes!$A$1:$G$379,7,FALSE)),"")</f>
        <v>A controlled list of values that identifies the type of ADDRESS LINE e.g. Property Name, Address Line 1, County, Post Code, Zip Code etc.</v>
      </c>
      <c r="N5" s="80" t="str">
        <f>IFERROR(IF(LEN(VLOOKUP($B5,Attributes!$A$1:$H$379,8,FALSE))=0,"",VLOOKUP($B5,Attributes!$A$1:$H$379,8,FALSE)),"")</f>
        <v/>
      </c>
      <c r="O5" s="52"/>
      <c r="P5" s="53"/>
      <c r="Q5" s="53"/>
      <c r="R5" s="53"/>
      <c r="S5" s="54"/>
      <c r="T5" s="54" t="s">
        <v>1585</v>
      </c>
      <c r="U5" s="54" t="s">
        <v>1366</v>
      </c>
      <c r="V5" s="27" t="str">
        <f t="shared" si="0"/>
        <v>OK</v>
      </c>
    </row>
    <row r="6" spans="1:22" ht="33.299999999999997" x14ac:dyDescent="0.35">
      <c r="A6" s="78" t="s">
        <v>1357</v>
      </c>
      <c r="B6" s="78" t="s">
        <v>1366</v>
      </c>
      <c r="C6" s="52">
        <v>1</v>
      </c>
      <c r="D6" s="52" t="s">
        <v>6</v>
      </c>
      <c r="E6" s="52" t="s">
        <v>8</v>
      </c>
      <c r="F6" s="52" t="s">
        <v>6</v>
      </c>
      <c r="G6" s="52"/>
      <c r="H6" s="80" t="str">
        <f>IFERROR(IF(LEN(VLOOKUP($A6,Entities!$A$1:$C$116,3,FALSE))=0,"",VLOOKUP($A6,Entities!$A$1:$C$116,3,FALSE)),"")</f>
        <v>A controlled list of values that identifies the type of ADDRESS LINE e.g. Property Name, Address Line 1, County, Post Code, Zip Code etc.</v>
      </c>
      <c r="I6" s="80" t="str">
        <f>IFERROR(IF(LEN(VLOOKUP($A6,Entities!$A$1:$D$116,4,FALSE))=0,"",VLOOKUP($A6,Entities!$A$1:$D$116,4,FALSE)),"")</f>
        <v/>
      </c>
      <c r="J6" s="80" t="str">
        <f>IFERROR(IF(LEN(VLOOKUP($A6,Entities!$A$1:$E$116,5,FALSE))=0,"",VLOOKUP($A6,Entities!$A$1:$E$116,5,FALSE)),"")</f>
        <v>Reference Entity</v>
      </c>
      <c r="K6" s="80" t="str">
        <f>IFERROR(IF(LEN(VLOOKUP($B6,Attributes!$A$1:$C$379,3,FALSE))=0,"",VLOOKUP($B6,Attributes!$A$1:$C$379,3,FALSE)),"")</f>
        <v>NVARCHAR(50)</v>
      </c>
      <c r="L6" s="80" t="str">
        <f>IFERROR(IF(LEN(VLOOKUP($B6,Attributes!$A$1:$F$379,6,FALSE))=0,"",VLOOKUP($B6,Attributes!$A$1:$F$379,6,FALSE)),"")</f>
        <v>Address Line Type</v>
      </c>
      <c r="M6" s="80" t="str">
        <f>IFERROR(IF(LEN(VLOOKUP($B6,Attributes!$A$1:$G$379,7,FALSE))=0,"",VLOOKUP($B6,Attributes!$A$1:$G$379,7,FALSE)),"")</f>
        <v>A controlled list of values that identifies the type of ADDRESS LINE e.g. Property Name, Address Line 1, County, Post Code, Zip Code etc.</v>
      </c>
      <c r="N6" s="80" t="str">
        <f>IFERROR(IF(LEN(VLOOKUP($B6,Attributes!$A$1:$H$379,8,FALSE))=0,"",VLOOKUP($B6,Attributes!$A$1:$H$379,8,FALSE)),"")</f>
        <v/>
      </c>
      <c r="O6" s="52"/>
      <c r="P6" s="53"/>
      <c r="Q6" s="53" t="s">
        <v>1576</v>
      </c>
      <c r="R6" s="53"/>
      <c r="S6" s="53" t="s">
        <v>1576</v>
      </c>
      <c r="T6" s="54" t="s">
        <v>1675</v>
      </c>
      <c r="U6" s="54" t="s">
        <v>1366</v>
      </c>
      <c r="V6" s="27" t="str">
        <f t="shared" si="0"/>
        <v>OK</v>
      </c>
    </row>
    <row r="7" spans="1:22" ht="22.2" x14ac:dyDescent="0.35">
      <c r="A7" s="55" t="s">
        <v>105</v>
      </c>
      <c r="B7" s="55" t="s">
        <v>104</v>
      </c>
      <c r="C7" s="52">
        <v>1</v>
      </c>
      <c r="D7" s="52" t="s">
        <v>6</v>
      </c>
      <c r="E7" s="52" t="s">
        <v>8</v>
      </c>
      <c r="F7" s="52" t="s">
        <v>6</v>
      </c>
      <c r="G7" s="52"/>
      <c r="H7" s="80" t="str">
        <f>IFERROR(IF(LEN(VLOOKUP($A7,Entities!$A$1:$C$116,3,FALSE))=0,"",VLOOKUP($A7,Entities!$A$1:$C$116,3,FALSE)),"")</f>
        <v>A controlled list of values that identifies Age Range categories.</v>
      </c>
      <c r="I7" s="80" t="str">
        <f>IFERROR(IF(LEN(VLOOKUP($A7,Entities!$A$1:$D$116,4,FALSE))=0,"",VLOOKUP($A7,Entities!$A$1:$D$116,4,FALSE)),"")</f>
        <v>The AGE RANGE TYPEs for which a QUALIFICATION ELEMENT is accredited. For example "Pre 16", "16-18".</v>
      </c>
      <c r="J7" s="80" t="str">
        <f>IFERROR(IF(LEN(VLOOKUP($A7,Entities!$A$1:$E$116,5,FALSE))=0,"",VLOOKUP($A7,Entities!$A$1:$E$116,5,FALSE)),"")</f>
        <v>Reference Entity</v>
      </c>
      <c r="K7" s="80" t="str">
        <f>IFERROR(IF(LEN(VLOOKUP($B7,Attributes!$A$1:$C$379,3,FALSE))=0,"",VLOOKUP($B7,Attributes!$A$1:$C$379,3,FALSE)),"")</f>
        <v>NVARCHAR(32)</v>
      </c>
      <c r="L7" s="80" t="str">
        <f>IFERROR(IF(LEN(VLOOKUP($B7,Attributes!$A$1:$F$379,6,FALSE))=0,"",VLOOKUP($B7,Attributes!$A$1:$F$379,6,FALSE)),"")</f>
        <v>Age_Range_Type</v>
      </c>
      <c r="M7" s="80" t="str">
        <f>IFERROR(IF(LEN(VLOOKUP($B7,Attributes!$A$1:$G$379,7,FALSE))=0,"",VLOOKUP($B7,Attributes!$A$1:$G$379,7,FALSE)),"")</f>
        <v>A controlled list of values that identifies Age Range categories.</v>
      </c>
      <c r="N7" s="80" t="str">
        <f>IFERROR(IF(LEN(VLOOKUP($B7,Attributes!$A$1:$H$379,8,FALSE))=0,"",VLOOKUP($B7,Attributes!$A$1:$H$379,8,FALSE)),"")</f>
        <v>The AGE RANGE TYPEs for which a QUALIFICATION ELEMENT is accredited. For example "Pre 16", "16-18".</v>
      </c>
      <c r="O7" s="52"/>
      <c r="P7" s="53"/>
      <c r="Q7" s="53" t="s">
        <v>1576</v>
      </c>
      <c r="R7" s="53"/>
      <c r="S7" s="53" t="s">
        <v>1576</v>
      </c>
      <c r="T7" s="54" t="s">
        <v>1676</v>
      </c>
      <c r="U7" s="54" t="s">
        <v>104</v>
      </c>
      <c r="V7" s="27" t="str">
        <f t="shared" si="0"/>
        <v>OK</v>
      </c>
    </row>
    <row r="8" spans="1:22" ht="22.2" x14ac:dyDescent="0.35">
      <c r="A8" s="78" t="s">
        <v>1380</v>
      </c>
      <c r="B8" s="78" t="s">
        <v>7</v>
      </c>
      <c r="C8" s="52">
        <v>1</v>
      </c>
      <c r="D8" s="52" t="s">
        <v>6</v>
      </c>
      <c r="E8" s="52" t="s">
        <v>6</v>
      </c>
      <c r="F8" s="52" t="s">
        <v>6</v>
      </c>
      <c r="G8" s="52"/>
      <c r="H8" s="80" t="str">
        <f>IFERROR(IF(LEN(VLOOKUP($A8,Entities!$A$1:$C$116,3,FALSE))=0,"",VLOOKUP($A8,Entities!$A$1:$C$116,3,FALSE)),"")</f>
        <v>The AO PREFERENCE defines related processing constraints that will be applied to a particular AWARDING ORGANISATION.</v>
      </c>
      <c r="I8" s="80" t="str">
        <f>IFERROR(IF(LEN(VLOOKUP($A8,Entities!$A$1:$D$116,4,FALSE))=0,"",VLOOKUP($A8,Entities!$A$1:$D$116,4,FALSE)),"")</f>
        <v/>
      </c>
      <c r="J8" s="80" t="str">
        <f>IFERROR(IF(LEN(VLOOKUP($A8,Entities!$A$1:$E$116,5,FALSE))=0,"",VLOOKUP($A8,Entities!$A$1:$E$116,5,FALSE)),"")</f>
        <v>Reference Entity</v>
      </c>
      <c r="K8" s="80" t="str">
        <f>IFERROR(IF(LEN(VLOOKUP($B8,Attributes!$A$1:$C$379,3,FALSE))=0,"",VLOOKUP($B8,Attributes!$A$1:$C$379,3,FALSE)),"")</f>
        <v>NVARCHAR(32)</v>
      </c>
      <c r="L8" s="80" t="str">
        <f>IFERROR(IF(LEN(VLOOKUP($B8,Attributes!$A$1:$F$379,6,FALSE))=0,"",VLOOKUP($B8,Attributes!$A$1:$F$379,6,FALSE)),"")</f>
        <v/>
      </c>
      <c r="M8" s="80" t="str">
        <f>IFERROR(IF(LEN(VLOOKUP($B8,Attributes!$A$1:$G$379,7,FALSE))=0,"",VLOOKUP($B8,Attributes!$A$1:$G$379,7,FALSE)),"")</f>
        <v>A value that denotes and distinguishes the PARTY.</v>
      </c>
      <c r="N8" s="80" t="str">
        <f>IFERROR(IF(LEN(VLOOKUP($B8,Attributes!$A$1:$H$379,8,FALSE))=0,"",VLOOKUP($B8,Attributes!$A$1:$H$379,8,FALSE)),"")</f>
        <v>In this case is an AWARDING ORGANISATION. 
Where the party is an awarding organisation the JCQCIC Awarding Organisation Id must be used.</v>
      </c>
      <c r="O8" s="52"/>
      <c r="P8" s="53"/>
      <c r="Q8" s="53" t="s">
        <v>1576</v>
      </c>
      <c r="R8" s="53"/>
      <c r="S8" s="53" t="s">
        <v>1576</v>
      </c>
      <c r="T8" s="54" t="s">
        <v>1734</v>
      </c>
      <c r="U8" s="54" t="s">
        <v>7</v>
      </c>
      <c r="V8" s="27" t="str">
        <f t="shared" si="0"/>
        <v>OK</v>
      </c>
    </row>
    <row r="9" spans="1:22" ht="22.2" x14ac:dyDescent="0.35">
      <c r="A9" s="78" t="s">
        <v>1380</v>
      </c>
      <c r="B9" s="78" t="s">
        <v>1383</v>
      </c>
      <c r="C9" s="52">
        <v>2</v>
      </c>
      <c r="D9" s="52" t="s">
        <v>6</v>
      </c>
      <c r="E9" s="52" t="s">
        <v>6</v>
      </c>
      <c r="F9" s="52" t="s">
        <v>6</v>
      </c>
      <c r="G9" s="52"/>
      <c r="H9" s="80" t="str">
        <f>IFERROR(IF(LEN(VLOOKUP($A9,Entities!$A$1:$C$116,3,FALSE))=0,"",VLOOKUP($A9,Entities!$A$1:$C$116,3,FALSE)),"")</f>
        <v>The AO PREFERENCE defines related processing constraints that will be applied to a particular AWARDING ORGANISATION.</v>
      </c>
      <c r="I9" s="80" t="str">
        <f>IFERROR(IF(LEN(VLOOKUP($A9,Entities!$A$1:$D$116,4,FALSE))=0,"",VLOOKUP($A9,Entities!$A$1:$D$116,4,FALSE)),"")</f>
        <v/>
      </c>
      <c r="J9" s="80" t="str">
        <f>IFERROR(IF(LEN(VLOOKUP($A9,Entities!$A$1:$E$116,5,FALSE))=0,"",VLOOKUP($A9,Entities!$A$1:$E$116,5,FALSE)),"")</f>
        <v>Reference Entity</v>
      </c>
      <c r="K9" s="80" t="str">
        <f>IFERROR(IF(LEN(VLOOKUP($B9,Attributes!$A$1:$C$379,3,FALSE))=0,"",VLOOKUP($B9,Attributes!$A$1:$C$379,3,FALSE)),"")</f>
        <v>NVARCHAR(100)</v>
      </c>
      <c r="L9" s="80" t="str">
        <f>IFERROR(IF(LEN(VLOOKUP($B9,Attributes!$A$1:$F$379,6,FALSE))=0,"",VLOOKUP($B9,Attributes!$A$1:$F$379,6,FALSE)),"")</f>
        <v>AO Preference Type</v>
      </c>
      <c r="M9" s="80" t="str">
        <f>IFERROR(IF(LEN(VLOOKUP($B9,Attributes!$A$1:$G$379,7,FALSE))=0,"",VLOOKUP($B9,Attributes!$A$1:$G$379,7,FALSE)),"")</f>
        <v>A controlled list of values that identifies the particular AO PREFERENCE.</v>
      </c>
      <c r="N9" s="80" t="str">
        <f>IFERROR(IF(LEN(VLOOKUP($B9,Attributes!$A$1:$H$379,8,FALSE))=0,"",VLOOKUP($B9,Attributes!$A$1:$H$379,8,FALSE)),"")</f>
        <v/>
      </c>
      <c r="O9" s="52"/>
      <c r="P9" s="53"/>
      <c r="Q9" s="53" t="s">
        <v>1576</v>
      </c>
      <c r="R9" s="53"/>
      <c r="S9" s="53" t="s">
        <v>1576</v>
      </c>
      <c r="T9" s="54" t="s">
        <v>1734</v>
      </c>
      <c r="U9" s="54" t="s">
        <v>1383</v>
      </c>
      <c r="V9" s="27" t="str">
        <f t="shared" si="0"/>
        <v>OK</v>
      </c>
    </row>
    <row r="10" spans="1:22" ht="22.2" x14ac:dyDescent="0.35">
      <c r="A10" s="78" t="s">
        <v>1380</v>
      </c>
      <c r="B10" s="78" t="s">
        <v>1766</v>
      </c>
      <c r="C10" s="52">
        <v>3</v>
      </c>
      <c r="D10" s="52" t="s">
        <v>8</v>
      </c>
      <c r="E10" s="52" t="s">
        <v>6</v>
      </c>
      <c r="F10" s="52" t="s">
        <v>6</v>
      </c>
      <c r="G10" s="52"/>
      <c r="H10" s="80" t="str">
        <f>IFERROR(IF(LEN(VLOOKUP($A10,Entities!$A$1:$C$116,3,FALSE))=0,"",VLOOKUP($A10,Entities!$A$1:$C$116,3,FALSE)),"")</f>
        <v>The AO PREFERENCE defines related processing constraints that will be applied to a particular AWARDING ORGANISATION.</v>
      </c>
      <c r="I10" s="80" t="str">
        <f>IFERROR(IF(LEN(VLOOKUP($A10,Entities!$A$1:$D$116,4,FALSE))=0,"",VLOOKUP($A10,Entities!$A$1:$D$116,4,FALSE)),"")</f>
        <v/>
      </c>
      <c r="J10" s="80" t="str">
        <f>IFERROR(IF(LEN(VLOOKUP($A10,Entities!$A$1:$E$116,5,FALSE))=0,"",VLOOKUP($A10,Entities!$A$1:$E$116,5,FALSE)),"")</f>
        <v>Reference Entity</v>
      </c>
      <c r="K10" s="80" t="str">
        <f>IFERROR(IF(LEN(VLOOKUP($B10,Attributes!$A$1:$C$379,3,FALSE))=0,"",VLOOKUP($B10,Attributes!$A$1:$C$379,3,FALSE)),"")</f>
        <v>NVARCHAR(50)</v>
      </c>
      <c r="L10" s="80" t="str">
        <f>IFERROR(IF(LEN(VLOOKUP($B10,Attributes!$A$1:$F$379,6,FALSE))=0,"",VLOOKUP($B10,Attributes!$A$1:$F$379,6,FALSE)),"")</f>
        <v>AO Preference Qualifier Type</v>
      </c>
      <c r="M10" s="80" t="str">
        <f>IFERROR(IF(LEN(VLOOKUP($B10,Attributes!$A$1:$G$379,7,FALSE))=0,"",VLOOKUP($B10,Attributes!$A$1:$G$379,7,FALSE)),"")</f>
        <v>A controlled list of values that qualify AO Preferences.</v>
      </c>
      <c r="N10" s="80" t="str">
        <f>IFERROR(IF(LEN(VLOOKUP($B10,Attributes!$A$1:$H$379,8,FALSE))=0,"",VLOOKUP($B10,Attributes!$A$1:$H$379,8,FALSE)),"")</f>
        <v/>
      </c>
      <c r="O10" s="52"/>
      <c r="P10" s="53"/>
      <c r="Q10" s="53" t="s">
        <v>1576</v>
      </c>
      <c r="R10" s="53"/>
      <c r="S10" s="53" t="s">
        <v>1576</v>
      </c>
      <c r="T10" s="54" t="s">
        <v>1734</v>
      </c>
      <c r="U10" s="54" t="s">
        <v>1766</v>
      </c>
      <c r="V10" s="27" t="str">
        <f t="shared" si="0"/>
        <v>OK</v>
      </c>
    </row>
    <row r="11" spans="1:22" x14ac:dyDescent="0.35">
      <c r="A11" s="78" t="s">
        <v>1765</v>
      </c>
      <c r="B11" s="78" t="s">
        <v>1766</v>
      </c>
      <c r="C11" s="52">
        <v>1</v>
      </c>
      <c r="D11" s="52" t="s">
        <v>6</v>
      </c>
      <c r="E11" s="52" t="s">
        <v>8</v>
      </c>
      <c r="F11" s="52" t="s">
        <v>6</v>
      </c>
      <c r="G11" s="52"/>
      <c r="H11" s="80" t="str">
        <f>IFERROR(IF(LEN(VLOOKUP($A11,Entities!$A$1:$C$116,3,FALSE))=0,"",VLOOKUP($A11,Entities!$A$1:$C$116,3,FALSE)),"")</f>
        <v>A controlled list of values that qualify AO Preferences.</v>
      </c>
      <c r="I11" s="80" t="str">
        <f>IFERROR(IF(LEN(VLOOKUP($A11,Entities!$A$1:$D$116,4,FALSE))=0,"",VLOOKUP($A11,Entities!$A$1:$D$116,4,FALSE)),"")</f>
        <v/>
      </c>
      <c r="J11" s="80" t="str">
        <f>IFERROR(IF(LEN(VLOOKUP($A11,Entities!$A$1:$E$116,5,FALSE))=0,"",VLOOKUP($A11,Entities!$A$1:$E$116,5,FALSE)),"")</f>
        <v>Reference Entity</v>
      </c>
      <c r="K11" s="80" t="str">
        <f>IFERROR(IF(LEN(VLOOKUP($B11,Attributes!$A$1:$C$379,3,FALSE))=0,"",VLOOKUP($B11,Attributes!$A$1:$C$379,3,FALSE)),"")</f>
        <v>NVARCHAR(50)</v>
      </c>
      <c r="L11" s="80" t="str">
        <f>IFERROR(IF(LEN(VLOOKUP($B11,Attributes!$A$1:$F$379,6,FALSE))=0,"",VLOOKUP($B11,Attributes!$A$1:$F$379,6,FALSE)),"")</f>
        <v>AO Preference Qualifier Type</v>
      </c>
      <c r="M11" s="80" t="str">
        <f>IFERROR(IF(LEN(VLOOKUP($B11,Attributes!$A$1:$G$379,7,FALSE))=0,"",VLOOKUP($B11,Attributes!$A$1:$G$379,7,FALSE)),"")</f>
        <v>A controlled list of values that qualify AO Preferences.</v>
      </c>
      <c r="N11" s="80" t="str">
        <f>IFERROR(IF(LEN(VLOOKUP($B11,Attributes!$A$1:$H$379,8,FALSE))=0,"",VLOOKUP($B11,Attributes!$A$1:$H$379,8,FALSE)),"")</f>
        <v/>
      </c>
      <c r="O11" s="52"/>
      <c r="P11" s="53"/>
      <c r="Q11" s="53" t="s">
        <v>1576</v>
      </c>
      <c r="R11" s="53"/>
      <c r="S11" s="53" t="s">
        <v>1576</v>
      </c>
      <c r="T11" s="54" t="s">
        <v>1677</v>
      </c>
      <c r="U11" s="54" t="s">
        <v>1766</v>
      </c>
      <c r="V11" s="27" t="str">
        <f t="shared" si="0"/>
        <v>OK</v>
      </c>
    </row>
    <row r="12" spans="1:22" ht="22.2" x14ac:dyDescent="0.35">
      <c r="A12" s="78" t="s">
        <v>1377</v>
      </c>
      <c r="B12" s="78" t="s">
        <v>1383</v>
      </c>
      <c r="C12" s="52">
        <v>1</v>
      </c>
      <c r="D12" s="52" t="s">
        <v>6</v>
      </c>
      <c r="E12" s="52" t="s">
        <v>8</v>
      </c>
      <c r="F12" s="52" t="s">
        <v>6</v>
      </c>
      <c r="G12" s="52"/>
      <c r="H12" s="80" t="str">
        <f>IFERROR(IF(LEN(VLOOKUP($A12,Entities!$A$1:$C$116,3,FALSE))=0,"",VLOOKUP($A12,Entities!$A$1:$C$116,3,FALSE)),"")</f>
        <v>A harmonised list of values that identifies the particular AO PREFERENCE.</v>
      </c>
      <c r="I12" s="80" t="str">
        <f>IFERROR(IF(LEN(VLOOKUP($A12,Entities!$A$1:$D$116,4,FALSE))=0,"",VLOOKUP($A12,Entities!$A$1:$D$116,4,FALSE)),"")</f>
        <v/>
      </c>
      <c r="J12" s="80" t="str">
        <f>IFERROR(IF(LEN(VLOOKUP($A12,Entities!$A$1:$E$116,5,FALSE))=0,"",VLOOKUP($A12,Entities!$A$1:$E$116,5,FALSE)),"")</f>
        <v>Reference Entity</v>
      </c>
      <c r="K12" s="80" t="str">
        <f>IFERROR(IF(LEN(VLOOKUP($B12,Attributes!$A$1:$C$379,3,FALSE))=0,"",VLOOKUP($B12,Attributes!$A$1:$C$379,3,FALSE)),"")</f>
        <v>NVARCHAR(100)</v>
      </c>
      <c r="L12" s="80" t="str">
        <f>IFERROR(IF(LEN(VLOOKUP($B12,Attributes!$A$1:$F$379,6,FALSE))=0,"",VLOOKUP($B12,Attributes!$A$1:$F$379,6,FALSE)),"")</f>
        <v>AO Preference Type</v>
      </c>
      <c r="M12" s="80" t="str">
        <f>IFERROR(IF(LEN(VLOOKUP($B12,Attributes!$A$1:$G$379,7,FALSE))=0,"",VLOOKUP($B12,Attributes!$A$1:$G$379,7,FALSE)),"")</f>
        <v>A controlled list of values that identifies the particular AO PREFERENCE.</v>
      </c>
      <c r="N12" s="80" t="str">
        <f>IFERROR(IF(LEN(VLOOKUP($B12,Attributes!$A$1:$H$379,8,FALSE))=0,"",VLOOKUP($B12,Attributes!$A$1:$H$379,8,FALSE)),"")</f>
        <v/>
      </c>
      <c r="O12" s="52"/>
      <c r="P12" s="53"/>
      <c r="Q12" s="53" t="s">
        <v>1576</v>
      </c>
      <c r="R12" s="53"/>
      <c r="S12" s="53" t="s">
        <v>1576</v>
      </c>
      <c r="T12" s="54" t="s">
        <v>1830</v>
      </c>
      <c r="U12" s="54" t="s">
        <v>1383</v>
      </c>
      <c r="V12" s="27" t="str">
        <f t="shared" si="0"/>
        <v>OK</v>
      </c>
    </row>
    <row r="13" spans="1:22" ht="22.2" x14ac:dyDescent="0.35">
      <c r="A13" s="55" t="s">
        <v>71</v>
      </c>
      <c r="B13" s="55" t="s">
        <v>7</v>
      </c>
      <c r="C13" s="52">
        <v>1</v>
      </c>
      <c r="D13" s="52" t="s">
        <v>6</v>
      </c>
      <c r="E13" s="52" t="s">
        <v>6</v>
      </c>
      <c r="F13" s="52" t="s">
        <v>6</v>
      </c>
      <c r="G13" s="52"/>
      <c r="H13" s="80" t="str">
        <f>IFERROR(IF(LEN(VLOOKUP($A13,Entities!$A$1:$C$116,3,FALSE))=0,"",VLOOKUP($A13,Entities!$A$1:$C$116,3,FALSE)),"")</f>
        <v>A part of a QUALIFICATION ELEMENT structure that is a discretely Assessable element.</v>
      </c>
      <c r="I13" s="80" t="str">
        <f>IFERROR(IF(LEN(VLOOKUP($A13,Entities!$A$1:$D$116,4,FALSE))=0,"",VLOOKUP($A13,Entities!$A$1:$D$116,4,FALSE)),"")</f>
        <v/>
      </c>
      <c r="J13" s="80" t="str">
        <f>IFERROR(IF(LEN(VLOOKUP($A13,Entities!$A$1:$E$116,5,FALSE))=0,"",VLOOKUP($A13,Entities!$A$1:$E$116,5,FALSE)),"")</f>
        <v>Qualification Element</v>
      </c>
      <c r="K13" s="80" t="str">
        <f>IFERROR(IF(LEN(VLOOKUP($B13,Attributes!$A$1:$C$379,3,FALSE))=0,"",VLOOKUP($B13,Attributes!$A$1:$C$379,3,FALSE)),"")</f>
        <v>NVARCHAR(32)</v>
      </c>
      <c r="L13" s="80" t="str">
        <f>IFERROR(IF(LEN(VLOOKUP($B13,Attributes!$A$1:$F$379,6,FALSE))=0,"",VLOOKUP($B13,Attributes!$A$1:$F$379,6,FALSE)),"")</f>
        <v/>
      </c>
      <c r="M13" s="80" t="str">
        <f>IFERROR(IF(LEN(VLOOKUP($B13,Attributes!$A$1:$G$379,7,FALSE))=0,"",VLOOKUP($B13,Attributes!$A$1:$G$379,7,FALSE)),"")</f>
        <v>A value that denotes and distinguishes the PARTY.</v>
      </c>
      <c r="N13" s="80" t="str">
        <f>IFERROR(IF(LEN(VLOOKUP($B13,Attributes!$A$1:$H$379,8,FALSE))=0,"",VLOOKUP($B13,Attributes!$A$1:$H$379,8,FALSE)),"")</f>
        <v>In this case is an AWARDING ORGANISATION. 
Where the party is an awarding organisation the JCQCIC Awarding Organisation Id must be used.</v>
      </c>
      <c r="O13" s="52"/>
      <c r="P13" s="53"/>
      <c r="Q13" s="53" t="s">
        <v>424</v>
      </c>
      <c r="R13" s="53"/>
      <c r="S13" s="54"/>
      <c r="T13" s="54" t="s">
        <v>1588</v>
      </c>
      <c r="U13" s="54" t="s">
        <v>7</v>
      </c>
      <c r="V13" s="27" t="str">
        <f t="shared" si="0"/>
        <v>OK</v>
      </c>
    </row>
    <row r="14" spans="1:22" ht="33.299999999999997" x14ac:dyDescent="0.35">
      <c r="A14" s="55" t="s">
        <v>71</v>
      </c>
      <c r="B14" s="55" t="s">
        <v>15</v>
      </c>
      <c r="C14" s="52">
        <v>2</v>
      </c>
      <c r="D14" s="52" t="s">
        <v>6</v>
      </c>
      <c r="E14" s="52" t="s">
        <v>6</v>
      </c>
      <c r="F14" s="52" t="s">
        <v>6</v>
      </c>
      <c r="G14" s="52" t="s">
        <v>1579</v>
      </c>
      <c r="H14" s="80" t="str">
        <f>IFERROR(IF(LEN(VLOOKUP($A14,Entities!$A$1:$C$116,3,FALSE))=0,"",VLOOKUP($A14,Entities!$A$1:$C$116,3,FALSE)),"")</f>
        <v>A part of a QUALIFICATION ELEMENT structure that is a discretely Assessable element.</v>
      </c>
      <c r="I14" s="80" t="str">
        <f>IFERROR(IF(LEN(VLOOKUP($A14,Entities!$A$1:$D$116,4,FALSE))=0,"",VLOOKUP($A14,Entities!$A$1:$D$116,4,FALSE)),"")</f>
        <v/>
      </c>
      <c r="J14" s="80" t="str">
        <f>IFERROR(IF(LEN(VLOOKUP($A14,Entities!$A$1:$E$116,5,FALSE))=0,"",VLOOKUP($A14,Entities!$A$1:$E$116,5,FALSE)),"")</f>
        <v>Qualification Element</v>
      </c>
      <c r="K14" s="80" t="str">
        <f>IFERROR(IF(LEN(VLOOKUP($B14,Attributes!$A$1:$C$379,3,FALSE))=0,"",VLOOKUP($B14,Attributes!$A$1:$C$379,3,FALSE)),"")</f>
        <v>NVARCHAR(50)</v>
      </c>
      <c r="L14" s="80" t="str">
        <f>IFERROR(IF(LEN(VLOOKUP($B14,Attributes!$A$1:$F$379,6,FALSE))=0,"",VLOOKUP($B14,Attributes!$A$1:$F$379,6,FALSE)),"")</f>
        <v/>
      </c>
      <c r="M14" s="80" t="str">
        <f>IFERROR(IF(LEN(VLOOKUP($B14,Attributes!$A$1:$G$379,7,FALSE))=0,"",VLOOKUP($B14,Attributes!$A$1:$G$379,7,FALSE)),"")</f>
        <v>A value that uniquely identifies a specific part of a Qualification and applies to one or more QUALIFICATION ELEMENT(s) within an AWARDING ORGANISATION.</v>
      </c>
      <c r="N14" s="80" t="str">
        <f>IFERROR(IF(LEN(VLOOKUP($B14,Attributes!$A$1:$H$379,8,FALSE))=0,"",VLOOKUP($B14,Attributes!$A$1:$H$379,8,FALSE)),"")</f>
        <v>The same value may be used for a number of QUALIFICATION ELEMENTS provided they are differentiated by Qualification_Element_Type.</v>
      </c>
      <c r="O14" s="52"/>
      <c r="P14" s="53"/>
      <c r="Q14" s="53" t="s">
        <v>424</v>
      </c>
      <c r="R14" s="53"/>
      <c r="S14" s="54" t="s">
        <v>424</v>
      </c>
      <c r="T14" s="54" t="s">
        <v>1589</v>
      </c>
      <c r="U14" s="54" t="s">
        <v>15</v>
      </c>
      <c r="V14" s="27" t="str">
        <f t="shared" si="0"/>
        <v>OK</v>
      </c>
    </row>
    <row r="15" spans="1:22" ht="33.299999999999997" x14ac:dyDescent="0.35">
      <c r="A15" s="55" t="s">
        <v>71</v>
      </c>
      <c r="B15" s="55" t="s">
        <v>16</v>
      </c>
      <c r="C15" s="52">
        <v>3</v>
      </c>
      <c r="D15" s="52" t="s">
        <v>6</v>
      </c>
      <c r="E15" s="52" t="s">
        <v>6</v>
      </c>
      <c r="F15" s="52" t="s">
        <v>6</v>
      </c>
      <c r="G15" s="52" t="s">
        <v>1579</v>
      </c>
      <c r="H15" s="80" t="str">
        <f>IFERROR(IF(LEN(VLOOKUP($A15,Entities!$A$1:$C$116,3,FALSE))=0,"",VLOOKUP($A15,Entities!$A$1:$C$116,3,FALSE)),"")</f>
        <v>A part of a QUALIFICATION ELEMENT structure that is a discretely Assessable element.</v>
      </c>
      <c r="I15" s="80" t="str">
        <f>IFERROR(IF(LEN(VLOOKUP($A15,Entities!$A$1:$D$116,4,FALSE))=0,"",VLOOKUP($A15,Entities!$A$1:$D$116,4,FALSE)),"")</f>
        <v/>
      </c>
      <c r="J15" s="80" t="str">
        <f>IFERROR(IF(LEN(VLOOKUP($A15,Entities!$A$1:$E$116,5,FALSE))=0,"",VLOOKUP($A15,Entities!$A$1:$E$116,5,FALSE)),"")</f>
        <v>Qualification Element</v>
      </c>
      <c r="K15" s="80" t="str">
        <f>IFERROR(IF(LEN(VLOOKUP($B15,Attributes!$A$1:$C$379,3,FALSE))=0,"",VLOOKUP($B15,Attributes!$A$1:$C$379,3,FALSE)),"")</f>
        <v>NVARCHAR(32)</v>
      </c>
      <c r="L15" s="80" t="str">
        <f>IFERROR(IF(LEN(VLOOKUP($B15,Attributes!$A$1:$F$379,6,FALSE))=0,"",VLOOKUP($B15,Attributes!$A$1:$F$379,6,FALSE)),"")</f>
        <v>Qualification_Element_Type</v>
      </c>
      <c r="M15" s="80" t="str">
        <f>IFERROR(IF(LEN(VLOOKUP($B15,Attributes!$A$1:$G$379,7,FALSE))=0,"",VLOOKUP($B15,Attributes!$A$1:$G$379,7,FALSE)),"")</f>
        <v>A controlled list of values that denotes the type and behaviour of the specific QUALIFICATION ELEMENT. Values are "Scheme", "Award", "Learning Unit", "Pathway", "Assessable".</v>
      </c>
      <c r="N15" s="80" t="str">
        <f>IFERROR(IF(LEN(VLOOKUP($B15,Attributes!$A$1:$H$379,8,FALSE))=0,"",VLOOKUP($B15,Attributes!$A$1:$H$379,8,FALSE)),"")</f>
        <v/>
      </c>
      <c r="O15" s="52"/>
      <c r="P15" s="53"/>
      <c r="Q15" s="53" t="s">
        <v>424</v>
      </c>
      <c r="R15" s="53"/>
      <c r="S15" s="54" t="s">
        <v>424</v>
      </c>
      <c r="T15" s="54" t="s">
        <v>1589</v>
      </c>
      <c r="U15" s="54" t="s">
        <v>16</v>
      </c>
      <c r="V15" s="27" t="str">
        <f t="shared" si="0"/>
        <v>OK</v>
      </c>
    </row>
    <row r="16" spans="1:22" ht="55.5" x14ac:dyDescent="0.35">
      <c r="A16" s="55" t="s">
        <v>71</v>
      </c>
      <c r="B16" s="55" t="s">
        <v>73</v>
      </c>
      <c r="C16" s="52">
        <v>4</v>
      </c>
      <c r="D16" s="52" t="s">
        <v>8</v>
      </c>
      <c r="E16" s="52" t="s">
        <v>8</v>
      </c>
      <c r="F16" s="52" t="s">
        <v>8</v>
      </c>
      <c r="G16" s="52" t="s">
        <v>1579</v>
      </c>
      <c r="H16" s="80" t="str">
        <f>IFERROR(IF(LEN(VLOOKUP($A16,Entities!$A$1:$C$116,3,FALSE))=0,"",VLOOKUP($A16,Entities!$A$1:$C$116,3,FALSE)),"")</f>
        <v>A part of a QUALIFICATION ELEMENT structure that is a discretely Assessable element.</v>
      </c>
      <c r="I16" s="80" t="str">
        <f>IFERROR(IF(LEN(VLOOKUP($A16,Entities!$A$1:$D$116,4,FALSE))=0,"",VLOOKUP($A16,Entities!$A$1:$D$116,4,FALSE)),"")</f>
        <v/>
      </c>
      <c r="J16" s="80" t="str">
        <f>IFERROR(IF(LEN(VLOOKUP($A16,Entities!$A$1:$E$116,5,FALSE))=0,"",VLOOKUP($A16,Entities!$A$1:$E$116,5,FALSE)),"")</f>
        <v>Qualification Element</v>
      </c>
      <c r="K16" s="80" t="str">
        <f>IFERROR(IF(LEN(VLOOKUP($B16,Attributes!$A$1:$C$379,3,FALSE))=0,"",VLOOKUP($B16,Attributes!$A$1:$C$379,3,FALSE)),"")</f>
        <v>BOOLEAN</v>
      </c>
      <c r="L16" s="80" t="str">
        <f>IFERROR(IF(LEN(VLOOKUP($B16,Attributes!$A$1:$F$379,6,FALSE))=0,"",VLOOKUP($B16,Attributes!$A$1:$F$379,6,FALSE)),"")</f>
        <v/>
      </c>
      <c r="M16" s="80" t="str">
        <f>IFERROR(IF(LEN(VLOOKUP($B16,Attributes!$A$1:$G$379,7,FALSE))=0,"",VLOOKUP($B16,Attributes!$A$1:$G$379,7,FALSE)),"")</f>
        <v>Indicates that extra time for this ASSESSABLE may be given by the CENTRE, up to the maximum time stated by the AWARDING ORGANISATION. The CENTRE must supply the AWARDING ORGANISATION with this extra time (stated in minutes) when placing an order for the LEARNER.</v>
      </c>
      <c r="N16" s="80" t="str">
        <f>IFERROR(IF(LEN(VLOOKUP($B16,Attributes!$A$1:$H$379,8,FALSE))=0,"",VLOOKUP($B16,Attributes!$A$1:$H$379,8,FALSE)),"")</f>
        <v>Where this flag is set the Extra_Time_Required_Mins can be set if the learner requires extra time. Where no extra time is required, do not submit a value of zero.</v>
      </c>
      <c r="O16" s="52"/>
      <c r="P16" s="53"/>
      <c r="Q16" s="53" t="s">
        <v>424</v>
      </c>
      <c r="R16" s="53"/>
      <c r="S16" s="54" t="s">
        <v>424</v>
      </c>
      <c r="T16" s="54" t="s">
        <v>1661</v>
      </c>
      <c r="U16" s="54" t="s">
        <v>73</v>
      </c>
      <c r="V16" s="27" t="str">
        <f t="shared" si="0"/>
        <v>OK</v>
      </c>
    </row>
    <row r="17" spans="1:22" ht="33.299999999999997" x14ac:dyDescent="0.35">
      <c r="A17" s="55" t="s">
        <v>71</v>
      </c>
      <c r="B17" s="55" t="s">
        <v>74</v>
      </c>
      <c r="C17" s="52">
        <v>5</v>
      </c>
      <c r="D17" s="52" t="s">
        <v>8</v>
      </c>
      <c r="E17" s="52" t="s">
        <v>6</v>
      </c>
      <c r="F17" s="52" t="s">
        <v>8</v>
      </c>
      <c r="G17" s="52" t="s">
        <v>1579</v>
      </c>
      <c r="H17" s="80" t="str">
        <f>IFERROR(IF(LEN(VLOOKUP($A17,Entities!$A$1:$C$116,3,FALSE))=0,"",VLOOKUP($A17,Entities!$A$1:$C$116,3,FALSE)),"")</f>
        <v>A part of a QUALIFICATION ELEMENT structure that is a discretely Assessable element.</v>
      </c>
      <c r="I17" s="80" t="str">
        <f>IFERROR(IF(LEN(VLOOKUP($A17,Entities!$A$1:$D$116,4,FALSE))=0,"",VLOOKUP($A17,Entities!$A$1:$D$116,4,FALSE)),"")</f>
        <v/>
      </c>
      <c r="J17" s="80" t="str">
        <f>IFERROR(IF(LEN(VLOOKUP($A17,Entities!$A$1:$E$116,5,FALSE))=0,"",VLOOKUP($A17,Entities!$A$1:$E$116,5,FALSE)),"")</f>
        <v>Qualification Element</v>
      </c>
      <c r="K17" s="80" t="str">
        <f>IFERROR(IF(LEN(VLOOKUP($B17,Attributes!$A$1:$C$379,3,FALSE))=0,"",VLOOKUP($B17,Attributes!$A$1:$C$379,3,FALSE)),"")</f>
        <v>NVARCHAR(40)</v>
      </c>
      <c r="L17" s="80" t="str">
        <f>IFERROR(IF(LEN(VLOOKUP($B17,Attributes!$A$1:$F$379,6,FALSE))=0,"",VLOOKUP($B17,Attributes!$A$1:$F$379,6,FALSE)),"")</f>
        <v>Assessment_Method_Type</v>
      </c>
      <c r="M17" s="80" t="str">
        <f>IFERROR(IF(LEN(VLOOKUP($B17,Attributes!$A$1:$G$379,7,FALSE))=0,"",VLOOKUP($B17,Attributes!$A$1:$G$379,7,FALSE)),"")</f>
        <v>A controlled list of values that identifies the method of Assessment. For example, "Short Answer", "Multiple Choice", "Practical", "Portfolio", "Project", "Coursework", "Controlled Assessment".</v>
      </c>
      <c r="N17" s="80" t="str">
        <f>IFERROR(IF(LEN(VLOOKUP($B17,Attributes!$A$1:$H$379,8,FALSE))=0,"",VLOOKUP($B17,Attributes!$A$1:$H$379,8,FALSE)),"")</f>
        <v/>
      </c>
      <c r="O17" s="52"/>
      <c r="P17" s="53"/>
      <c r="Q17" s="53" t="s">
        <v>424</v>
      </c>
      <c r="R17" s="53"/>
      <c r="S17" s="54" t="s">
        <v>424</v>
      </c>
      <c r="T17" s="54" t="s">
        <v>1661</v>
      </c>
      <c r="U17" s="54" t="s">
        <v>74</v>
      </c>
      <c r="V17" s="27" t="str">
        <f t="shared" si="0"/>
        <v>OK</v>
      </c>
    </row>
    <row r="18" spans="1:22" ht="33.299999999999997" x14ac:dyDescent="0.35">
      <c r="A18" s="55" t="s">
        <v>71</v>
      </c>
      <c r="B18" s="55" t="s">
        <v>75</v>
      </c>
      <c r="C18" s="52">
        <v>6</v>
      </c>
      <c r="D18" s="52" t="s">
        <v>8</v>
      </c>
      <c r="E18" s="52" t="s">
        <v>8</v>
      </c>
      <c r="F18" s="52" t="s">
        <v>8</v>
      </c>
      <c r="G18" s="52" t="s">
        <v>1579</v>
      </c>
      <c r="H18" s="80" t="str">
        <f>IFERROR(IF(LEN(VLOOKUP($A18,Entities!$A$1:$C$116,3,FALSE))=0,"",VLOOKUP($A18,Entities!$A$1:$C$116,3,FALSE)),"")</f>
        <v>A part of a QUALIFICATION ELEMENT structure that is a discretely Assessable element.</v>
      </c>
      <c r="I18" s="80" t="str">
        <f>IFERROR(IF(LEN(VLOOKUP($A18,Entities!$A$1:$D$116,4,FALSE))=0,"",VLOOKUP($A18,Entities!$A$1:$D$116,4,FALSE)),"")</f>
        <v/>
      </c>
      <c r="J18" s="80" t="str">
        <f>IFERROR(IF(LEN(VLOOKUP($A18,Entities!$A$1:$E$116,5,FALSE))=0,"",VLOOKUP($A18,Entities!$A$1:$E$116,5,FALSE)),"")</f>
        <v>Qualification Element</v>
      </c>
      <c r="K18" s="80" t="str">
        <f>IFERROR(IF(LEN(VLOOKUP($B18,Attributes!$A$1:$C$379,3,FALSE))=0,"",VLOOKUP($B18,Attributes!$A$1:$C$379,3,FALSE)),"")</f>
        <v>BOOLEAN</v>
      </c>
      <c r="L18" s="80" t="str">
        <f>IFERROR(IF(LEN(VLOOKUP($B18,Attributes!$A$1:$F$379,6,FALSE))=0,"",VLOOKUP($B18,Attributes!$A$1:$F$379,6,FALSE)),"")</f>
        <v/>
      </c>
      <c r="M18" s="80" t="str">
        <f>IFERROR(IF(LEN(VLOOKUP($B18,Attributes!$A$1:$G$379,7,FALSE))=0,"",VLOOKUP($B18,Attributes!$A$1:$G$379,7,FALSE)),"")</f>
        <v>Indicates whether or not the CENTRE is required to send the actual start Date Time for an ASSESSMENT EVENT to the AWARDING ORGANISATION.</v>
      </c>
      <c r="N18" s="80" t="str">
        <f>IFERROR(IF(LEN(VLOOKUP($B18,Attributes!$A$1:$H$379,8,FALSE))=0,"",VLOOKUP($B18,Attributes!$A$1:$H$379,8,FALSE)),"")</f>
        <v>Learner_Assmnt_Start_Date_Time should be set with the actual start date/time for a TRB.</v>
      </c>
      <c r="O18" s="52"/>
      <c r="P18" s="53"/>
      <c r="Q18" s="53" t="s">
        <v>424</v>
      </c>
      <c r="R18" s="53"/>
      <c r="S18" s="54"/>
      <c r="T18" s="54" t="s">
        <v>1661</v>
      </c>
      <c r="U18" s="54" t="s">
        <v>75</v>
      </c>
      <c r="V18" s="27" t="str">
        <f t="shared" si="0"/>
        <v>OK</v>
      </c>
    </row>
    <row r="19" spans="1:22" ht="33.299999999999997" x14ac:dyDescent="0.35">
      <c r="A19" s="55" t="s">
        <v>71</v>
      </c>
      <c r="B19" s="55" t="s">
        <v>76</v>
      </c>
      <c r="C19" s="52">
        <v>7</v>
      </c>
      <c r="D19" s="52" t="s">
        <v>8</v>
      </c>
      <c r="E19" s="52" t="s">
        <v>8</v>
      </c>
      <c r="F19" s="52" t="s">
        <v>8</v>
      </c>
      <c r="G19" s="52" t="s">
        <v>1579</v>
      </c>
      <c r="H19" s="80" t="str">
        <f>IFERROR(IF(LEN(VLOOKUP($A19,Entities!$A$1:$C$116,3,FALSE))=0,"",VLOOKUP($A19,Entities!$A$1:$C$116,3,FALSE)),"")</f>
        <v>A part of a QUALIFICATION ELEMENT structure that is a discretely Assessable element.</v>
      </c>
      <c r="I19" s="80" t="str">
        <f>IFERROR(IF(LEN(VLOOKUP($A19,Entities!$A$1:$D$116,4,FALSE))=0,"",VLOOKUP($A19,Entities!$A$1:$D$116,4,FALSE)),"")</f>
        <v/>
      </c>
      <c r="J19" s="80" t="str">
        <f>IFERROR(IF(LEN(VLOOKUP($A19,Entities!$A$1:$E$116,5,FALSE))=0,"",VLOOKUP($A19,Entities!$A$1:$E$116,5,FALSE)),"")</f>
        <v>Qualification Element</v>
      </c>
      <c r="K19" s="80" t="str">
        <f>IFERROR(IF(LEN(VLOOKUP($B19,Attributes!$A$1:$C$379,3,FALSE))=0,"",VLOOKUP($B19,Attributes!$A$1:$C$379,3,FALSE)),"")</f>
        <v>BOOLEAN</v>
      </c>
      <c r="L19" s="80" t="str">
        <f>IFERROR(IF(LEN(VLOOKUP($B19,Attributes!$A$1:$F$379,6,FALSE))=0,"",VLOOKUP($B19,Attributes!$A$1:$F$379,6,FALSE)),"")</f>
        <v/>
      </c>
      <c r="M19" s="80" t="str">
        <f>IFERROR(IF(LEN(VLOOKUP($B19,Attributes!$A$1:$G$379,7,FALSE))=0,"",VLOOKUP($B19,Attributes!$A$1:$G$379,7,FALSE)),"")</f>
        <v>Indicates that ATTENDANCE details are required by the AWARDING ORGANISATION for this QUALIFICATION ELEMENT.</v>
      </c>
      <c r="N19" s="80" t="str">
        <f>IFERROR(IF(LEN(VLOOKUP($B19,Attributes!$A$1:$H$379,8,FALSE))=0,"",VLOOKUP($B19,Attributes!$A$1:$H$379,8,FALSE)),"")</f>
        <v>This flag will be set against any Assessable for which attendance data is required. There is no Key Event for submission of attendance data because a universal rule applies. See Section 08 Attendance - Rule A16. This states that attendance data must be submitted within 2 working days of the assessment.</v>
      </c>
      <c r="O19" s="52"/>
      <c r="P19" s="53" t="s">
        <v>307</v>
      </c>
      <c r="Q19" s="53" t="s">
        <v>424</v>
      </c>
      <c r="R19" s="53"/>
      <c r="S19" s="54" t="s">
        <v>424</v>
      </c>
      <c r="T19" s="54" t="s">
        <v>1661</v>
      </c>
      <c r="U19" s="54" t="s">
        <v>76</v>
      </c>
      <c r="V19" s="27" t="str">
        <f t="shared" si="0"/>
        <v>OK</v>
      </c>
    </row>
    <row r="20" spans="1:22" ht="33.299999999999997" x14ac:dyDescent="0.35">
      <c r="A20" s="55" t="s">
        <v>71</v>
      </c>
      <c r="B20" s="78" t="s">
        <v>1764</v>
      </c>
      <c r="C20" s="52">
        <v>8</v>
      </c>
      <c r="D20" s="52" t="s">
        <v>8</v>
      </c>
      <c r="E20" s="52" t="s">
        <v>6</v>
      </c>
      <c r="F20" s="52" t="s">
        <v>8</v>
      </c>
      <c r="G20" s="52" t="s">
        <v>1579</v>
      </c>
      <c r="H20" s="80" t="str">
        <f>IFERROR(IF(LEN(VLOOKUP($A20,Entities!$A$1:$C$116,3,FALSE))=0,"",VLOOKUP($A20,Entities!$A$1:$C$116,3,FALSE)),"")</f>
        <v>A part of a QUALIFICATION ELEMENT structure that is a discretely Assessable element.</v>
      </c>
      <c r="I20" s="80" t="str">
        <f>IFERROR(IF(LEN(VLOOKUP($A20,Entities!$A$1:$D$116,4,FALSE))=0,"",VLOOKUP($A20,Entities!$A$1:$D$116,4,FALSE)),"")</f>
        <v/>
      </c>
      <c r="J20" s="80" t="str">
        <f>IFERROR(IF(LEN(VLOOKUP($A20,Entities!$A$1:$E$116,5,FALSE))=0,"",VLOOKUP($A20,Entities!$A$1:$E$116,5,FALSE)),"")</f>
        <v>Qualification Element</v>
      </c>
      <c r="K20" s="80" t="str">
        <f>IFERROR(IF(LEN(VLOOKUP($B20,Attributes!$A$1:$C$379,3,FALSE))=0,"",VLOOKUP($B20,Attributes!$A$1:$C$379,3,FALSE)),"")</f>
        <v>NVARCHAR(20)</v>
      </c>
      <c r="L20" s="80" t="str">
        <f>IFERROR(IF(LEN(VLOOKUP($B20,Attributes!$A$1:$F$379,6,FALSE))=0,"",VLOOKUP($B20,Attributes!$A$1:$F$379,6,FALSE)),"")</f>
        <v>QE Geog Zone</v>
      </c>
      <c r="M20" s="80" t="str">
        <f>IFERROR(IF(LEN(VLOOKUP($B20,Attributes!$A$1:$G$379,7,FALSE))=0,"",VLOOKUP($B20,Attributes!$A$1:$G$379,7,FALSE)),"")</f>
        <v>A controlled list of geographical administrative zones for QUALIFICATION ELEMENTS.</v>
      </c>
      <c r="N20" s="80" t="str">
        <f>IFERROR(IF(LEN(VLOOKUP($B20,Attributes!$A$1:$H$379,8,FALSE))=0,"",VLOOKUP($B20,Attributes!$A$1:$H$379,8,FALSE)),"")</f>
        <v>Assessables can be allocated to different geographical administrative zones.
CIE will use this to distinguish their administrative zones.</v>
      </c>
      <c r="O20" s="52"/>
      <c r="P20" s="53" t="s">
        <v>306</v>
      </c>
      <c r="Q20" s="53" t="s">
        <v>424</v>
      </c>
      <c r="R20" s="53"/>
      <c r="S20" s="54" t="s">
        <v>424</v>
      </c>
      <c r="T20" s="54" t="s">
        <v>1661</v>
      </c>
      <c r="U20" s="54" t="s">
        <v>1764</v>
      </c>
      <c r="V20" s="27" t="str">
        <f t="shared" si="0"/>
        <v>OK</v>
      </c>
    </row>
    <row r="21" spans="1:22" ht="33.299999999999997" x14ac:dyDescent="0.35">
      <c r="A21" s="55" t="s">
        <v>71</v>
      </c>
      <c r="B21" s="55" t="s">
        <v>77</v>
      </c>
      <c r="C21" s="52">
        <v>9</v>
      </c>
      <c r="D21" s="52" t="s">
        <v>8</v>
      </c>
      <c r="E21" s="52" t="s">
        <v>8</v>
      </c>
      <c r="F21" s="52" t="s">
        <v>8</v>
      </c>
      <c r="G21" s="52" t="s">
        <v>1579</v>
      </c>
      <c r="H21" s="80" t="str">
        <f>IFERROR(IF(LEN(VLOOKUP($A21,Entities!$A$1:$C$116,3,FALSE))=0,"",VLOOKUP($A21,Entities!$A$1:$C$116,3,FALSE)),"")</f>
        <v>A part of a QUALIFICATION ELEMENT structure that is a discretely Assessable element.</v>
      </c>
      <c r="I21" s="80" t="str">
        <f>IFERROR(IF(LEN(VLOOKUP($A21,Entities!$A$1:$D$116,4,FALSE))=0,"",VLOOKUP($A21,Entities!$A$1:$D$116,4,FALSE)),"")</f>
        <v/>
      </c>
      <c r="J21" s="80" t="str">
        <f>IFERROR(IF(LEN(VLOOKUP($A21,Entities!$A$1:$E$116,5,FALSE))=0,"",VLOOKUP($A21,Entities!$A$1:$E$116,5,FALSE)),"")</f>
        <v>Qualification Element</v>
      </c>
      <c r="K21" s="80" t="str">
        <f>IFERROR(IF(LEN(VLOOKUP($B21,Attributes!$A$1:$C$379,3,FALSE))=0,"",VLOOKUP($B21,Attributes!$A$1:$C$379,3,FALSE)),"")</f>
        <v>BOOLEAN</v>
      </c>
      <c r="L21" s="80" t="str">
        <f>IFERROR(IF(LEN(VLOOKUP($B21,Attributes!$A$1:$F$379,6,FALSE))=0,"",VLOOKUP($B21,Attributes!$A$1:$F$379,6,FALSE)),"")</f>
        <v/>
      </c>
      <c r="M21" s="80" t="str">
        <f>IFERROR(IF(LEN(VLOOKUP($B21,Attributes!$A$1:$G$379,7,FALSE))=0,"",VLOOKUP($B21,Attributes!$A$1:$G$379,7,FALSE)),"")</f>
        <v>Indicates that the QE OUTCOME for this QUALIFICATION ELEMENT can be carried forward within the context of a QE LEARNER BOOKING.</v>
      </c>
      <c r="N21" s="80" t="str">
        <f>IFERROR(IF(LEN(VLOOKUP($B21,Attributes!$A$1:$H$379,8,FALSE))=0,"",VLOOKUP($B21,Attributes!$A$1:$H$379,8,FALSE)),"")</f>
        <v>Where this flag is set and the learner wishes to carry forward a previous outcome, the QE Outcome Carry Forward data block should be provided with the order and the Outcome_Carried_Forward_Flag should be set.</v>
      </c>
      <c r="O21" s="52"/>
      <c r="P21" s="53" t="s">
        <v>306</v>
      </c>
      <c r="Q21" s="53" t="s">
        <v>424</v>
      </c>
      <c r="R21" s="53"/>
      <c r="S21" s="54" t="s">
        <v>424</v>
      </c>
      <c r="T21" s="54" t="s">
        <v>1661</v>
      </c>
      <c r="U21" s="54" t="s">
        <v>77</v>
      </c>
      <c r="V21" s="27" t="str">
        <f t="shared" si="0"/>
        <v>OK</v>
      </c>
    </row>
    <row r="22" spans="1:22" ht="33.299999999999997" x14ac:dyDescent="0.35">
      <c r="A22" s="55" t="s">
        <v>71</v>
      </c>
      <c r="B22" s="55" t="s">
        <v>78</v>
      </c>
      <c r="C22" s="52">
        <v>10</v>
      </c>
      <c r="D22" s="52" t="s">
        <v>8</v>
      </c>
      <c r="E22" s="52" t="s">
        <v>8</v>
      </c>
      <c r="F22" s="52" t="s">
        <v>8</v>
      </c>
      <c r="G22" s="52" t="s">
        <v>1579</v>
      </c>
      <c r="H22" s="80" t="str">
        <f>IFERROR(IF(LEN(VLOOKUP($A22,Entities!$A$1:$C$116,3,FALSE))=0,"",VLOOKUP($A22,Entities!$A$1:$C$116,3,FALSE)),"")</f>
        <v>A part of a QUALIFICATION ELEMENT structure that is a discretely Assessable element.</v>
      </c>
      <c r="I22" s="80" t="str">
        <f>IFERROR(IF(LEN(VLOOKUP($A22,Entities!$A$1:$D$116,4,FALSE))=0,"",VLOOKUP($A22,Entities!$A$1:$D$116,4,FALSE)),"")</f>
        <v/>
      </c>
      <c r="J22" s="80" t="str">
        <f>IFERROR(IF(LEN(VLOOKUP($A22,Entities!$A$1:$E$116,5,FALSE))=0,"",VLOOKUP($A22,Entities!$A$1:$E$116,5,FALSE)),"")</f>
        <v>Qualification Element</v>
      </c>
      <c r="K22" s="80" t="str">
        <f>IFERROR(IF(LEN(VLOOKUP($B22,Attributes!$A$1:$C$379,3,FALSE))=0,"",VLOOKUP($B22,Attributes!$A$1:$C$379,3,FALSE)),"")</f>
        <v>INTEGER</v>
      </c>
      <c r="L22" s="80" t="str">
        <f>IFERROR(IF(LEN(VLOOKUP($B22,Attributes!$A$1:$F$379,6,FALSE))=0,"",VLOOKUP($B22,Attributes!$A$1:$F$379,6,FALSE)),"")</f>
        <v/>
      </c>
      <c r="M22" s="80" t="str">
        <f>IFERROR(IF(LEN(VLOOKUP($B22,Attributes!$A$1:$G$379,7,FALSE))=0,"",VLOOKUP($B22,Attributes!$A$1:$G$379,7,FALSE)),"")</f>
        <v>The maximum amount of extra time, in minutes, allowed for this QUALIFICATION ELEMENT as determined by the AWARDING ORGANISATION.</v>
      </c>
      <c r="N22" s="80" t="str">
        <f>IFERROR(IF(LEN(VLOOKUP($B22,Attributes!$A$1:$H$379,8,FALSE))=0,"",VLOOKUP($B22,Attributes!$A$1:$H$379,8,FALSE)),"")</f>
        <v/>
      </c>
      <c r="O22" s="52"/>
      <c r="P22" s="53"/>
      <c r="Q22" s="53" t="s">
        <v>424</v>
      </c>
      <c r="R22" s="53"/>
      <c r="S22" s="54" t="s">
        <v>424</v>
      </c>
      <c r="T22" s="54" t="s">
        <v>1661</v>
      </c>
      <c r="U22" s="54" t="s">
        <v>78</v>
      </c>
      <c r="V22" s="27" t="str">
        <f t="shared" si="0"/>
        <v>OK</v>
      </c>
    </row>
    <row r="23" spans="1:22" ht="77.7" x14ac:dyDescent="0.35">
      <c r="A23" s="55" t="s">
        <v>71</v>
      </c>
      <c r="B23" s="55" t="s">
        <v>79</v>
      </c>
      <c r="C23" s="52">
        <v>11</v>
      </c>
      <c r="D23" s="52" t="s">
        <v>8</v>
      </c>
      <c r="E23" s="52" t="s">
        <v>8</v>
      </c>
      <c r="F23" s="52" t="s">
        <v>8</v>
      </c>
      <c r="G23" s="52" t="s">
        <v>1579</v>
      </c>
      <c r="H23" s="80" t="str">
        <f>IFERROR(IF(LEN(VLOOKUP($A23,Entities!$A$1:$C$116,3,FALSE))=0,"",VLOOKUP($A23,Entities!$A$1:$C$116,3,FALSE)),"")</f>
        <v>A part of a QUALIFICATION ELEMENT structure that is a discretely Assessable element.</v>
      </c>
      <c r="I23" s="80" t="str">
        <f>IFERROR(IF(LEN(VLOOKUP($A23,Entities!$A$1:$D$116,4,FALSE))=0,"",VLOOKUP($A23,Entities!$A$1:$D$116,4,FALSE)),"")</f>
        <v/>
      </c>
      <c r="J23" s="80" t="str">
        <f>IFERROR(IF(LEN(VLOOKUP($A23,Entities!$A$1:$E$116,5,FALSE))=0,"",VLOOKUP($A23,Entities!$A$1:$E$116,5,FALSE)),"")</f>
        <v>Qualification Element</v>
      </c>
      <c r="K23" s="80" t="str">
        <f>IFERROR(IF(LEN(VLOOKUP($B23,Attributes!$A$1:$C$379,3,FALSE))=0,"",VLOOKUP($B23,Attributes!$A$1:$C$379,3,FALSE)),"")</f>
        <v>BOOLEAN</v>
      </c>
      <c r="L23" s="80" t="str">
        <f>IFERROR(IF(LEN(VLOOKUP($B23,Attributes!$A$1:$F$379,6,FALSE))=0,"",VLOOKUP($B23,Attributes!$A$1:$F$379,6,FALSE)),"")</f>
        <v/>
      </c>
      <c r="M23" s="80" t="str">
        <f>IFERROR(IF(LEN(VLOOKUP($B23,Attributes!$A$1:$G$379,7,FALSE))=0,"",VLOOKUP($B23,Attributes!$A$1:$G$379,7,FALSE)),"")</f>
        <v>Denotes if this QUALIFICATION ELEMENT is available on-demand.</v>
      </c>
      <c r="N23" s="80" t="str">
        <f>IFERROR(IF(LEN(VLOOKUP($B23,Attributes!$A$1:$H$379,8,FALSE))=0,"",VLOOKUP($B23,Attributes!$A$1:$H$379,8,FALSE)),"")</f>
        <v xml:space="preserve">This flag will never be set where the Series_Based_Flag is set at Scheme level. Note however that the QE_Availability_Label is currently being used in lieu of an ‘availability label’ and may be populated to indicate periods of availability for on-demand assessments. For version 2, the availability of a QE_Availability_Label does not necessarily mean that the QEA is series-based rather than on-demand. True series-based products will be indicated by the existence of both the Series_Based_Flag and the QE_Availability_Label. 
</v>
      </c>
      <c r="O23" s="52"/>
      <c r="P23" s="53"/>
      <c r="Q23" s="53" t="s">
        <v>424</v>
      </c>
      <c r="R23" s="53"/>
      <c r="S23" s="54" t="s">
        <v>424</v>
      </c>
      <c r="T23" s="54" t="s">
        <v>1661</v>
      </c>
      <c r="U23" s="54" t="s">
        <v>79</v>
      </c>
      <c r="V23" s="27" t="str">
        <f t="shared" si="0"/>
        <v>OK</v>
      </c>
    </row>
    <row r="24" spans="1:22" ht="33.299999999999997" x14ac:dyDescent="0.35">
      <c r="A24" s="55" t="s">
        <v>71</v>
      </c>
      <c r="B24" s="55" t="s">
        <v>80</v>
      </c>
      <c r="C24" s="52">
        <v>12</v>
      </c>
      <c r="D24" s="52" t="s">
        <v>8</v>
      </c>
      <c r="E24" s="52" t="s">
        <v>8</v>
      </c>
      <c r="F24" s="52" t="s">
        <v>8</v>
      </c>
      <c r="G24" s="52" t="s">
        <v>1579</v>
      </c>
      <c r="H24" s="80" t="str">
        <f>IFERROR(IF(LEN(VLOOKUP($A24,Entities!$A$1:$C$116,3,FALSE))=0,"",VLOOKUP($A24,Entities!$A$1:$C$116,3,FALSE)),"")</f>
        <v>A part of a QUALIFICATION ELEMENT structure that is a discretely Assessable element.</v>
      </c>
      <c r="I24" s="80" t="str">
        <f>IFERROR(IF(LEN(VLOOKUP($A24,Entities!$A$1:$D$116,4,FALSE))=0,"",VLOOKUP($A24,Entities!$A$1:$D$116,4,FALSE)),"")</f>
        <v/>
      </c>
      <c r="J24" s="80" t="str">
        <f>IFERROR(IF(LEN(VLOOKUP($A24,Entities!$A$1:$E$116,5,FALSE))=0,"",VLOOKUP($A24,Entities!$A$1:$E$116,5,FALSE)),"")</f>
        <v>Qualification Element</v>
      </c>
      <c r="K24" s="80" t="str">
        <f>IFERROR(IF(LEN(VLOOKUP($B24,Attributes!$A$1:$C$379,3,FALSE))=0,"",VLOOKUP($B24,Attributes!$A$1:$C$379,3,FALSE)),"")</f>
        <v>BOOLEAN</v>
      </c>
      <c r="L24" s="80" t="str">
        <f>IFERROR(IF(LEN(VLOOKUP($B24,Attributes!$A$1:$F$379,6,FALSE))=0,"",VLOOKUP($B24,Attributes!$A$1:$F$379,6,FALSE)),"")</f>
        <v/>
      </c>
      <c r="M24" s="80" t="str">
        <f>IFERROR(IF(LEN(VLOOKUP($B24,Attributes!$A$1:$G$379,7,FALSE))=0,"",VLOOKUP($B24,Attributes!$A$1:$G$379,7,FALSE)),"")</f>
        <v>Denotes if this QUALIFICATION ELEMENT is timetabled. Timetabling is decided by the AWARDING ORGANISATION</v>
      </c>
      <c r="N24" s="80" t="str">
        <f>IFERROR(IF(LEN(VLOOKUP($B24,Attributes!$A$1:$H$379,8,FALSE))=0,"",VLOOKUP($B24,Attributes!$A$1:$H$379,8,FALSE)),"")</f>
        <v>Denotes if this QUALIFICATION ELEMENT has an AWARDING ORGANISATION published examination timetabled session or window.
This flag will be set against any Assessable for which a defined timetable slot is specified.  The QE Availability instances for those Assessables will have a Key Event of "Awarding Organisation Scheduled Assessment".</v>
      </c>
      <c r="O24" s="52" t="s">
        <v>866</v>
      </c>
      <c r="P24" s="53"/>
      <c r="Q24" s="53" t="s">
        <v>424</v>
      </c>
      <c r="R24" s="53"/>
      <c r="S24" s="54" t="s">
        <v>424</v>
      </c>
      <c r="T24" s="54" t="s">
        <v>1661</v>
      </c>
      <c r="U24" s="54" t="s">
        <v>80</v>
      </c>
      <c r="V24" s="27" t="str">
        <f t="shared" si="0"/>
        <v>OK</v>
      </c>
    </row>
    <row r="25" spans="1:22" ht="44.4" x14ac:dyDescent="0.35">
      <c r="A25" s="55" t="s">
        <v>71</v>
      </c>
      <c r="B25" s="55" t="s">
        <v>81</v>
      </c>
      <c r="C25" s="52">
        <v>13</v>
      </c>
      <c r="D25" s="52" t="s">
        <v>8</v>
      </c>
      <c r="E25" s="52" t="s">
        <v>8</v>
      </c>
      <c r="F25" s="52" t="s">
        <v>8</v>
      </c>
      <c r="G25" s="52" t="s">
        <v>1579</v>
      </c>
      <c r="H25" s="80" t="str">
        <f>IFERROR(IF(LEN(VLOOKUP($A25,Entities!$A$1:$C$116,3,FALSE))=0,"",VLOOKUP($A25,Entities!$A$1:$C$116,3,FALSE)),"")</f>
        <v>A part of a QUALIFICATION ELEMENT structure that is a discretely Assessable element.</v>
      </c>
      <c r="I25" s="80" t="str">
        <f>IFERROR(IF(LEN(VLOOKUP($A25,Entities!$A$1:$D$116,4,FALSE))=0,"",VLOOKUP($A25,Entities!$A$1:$D$116,4,FALSE)),"")</f>
        <v/>
      </c>
      <c r="J25" s="80" t="str">
        <f>IFERROR(IF(LEN(VLOOKUP($A25,Entities!$A$1:$E$116,5,FALSE))=0,"",VLOOKUP($A25,Entities!$A$1:$E$116,5,FALSE)),"")</f>
        <v>Qualification Element</v>
      </c>
      <c r="K25" s="80" t="str">
        <f>IFERROR(IF(LEN(VLOOKUP($B25,Attributes!$A$1:$C$379,3,FALSE))=0,"",VLOOKUP($B25,Attributes!$A$1:$C$379,3,FALSE)),"")</f>
        <v>BOOLEAN</v>
      </c>
      <c r="L25" s="80" t="str">
        <f>IFERROR(IF(LEN(VLOOKUP($B25,Attributes!$A$1:$F$379,6,FALSE))=0,"",VLOOKUP($B25,Attributes!$A$1:$F$379,6,FALSE)),"")</f>
        <v/>
      </c>
      <c r="M25" s="80" t="str">
        <f>IFERROR(IF(LEN(VLOOKUP($B25,Attributes!$A$1:$G$379,7,FALSE))=0,"",VLOOKUP($B25,Attributes!$A$1:$G$379,7,FALSE)),"")</f>
        <v>Indicates that a photograph of the LEARNER on the day of attendance at the ASSESSMENT EVENT, inclusive of proof of date taken, must be sent to the respective AWARDING ORGANISATION as part of attendance data.</v>
      </c>
      <c r="N25" s="80" t="str">
        <f>IFERROR(IF(LEN(VLOOKUP($B25,Attributes!$A$1:$H$379,8,FALSE))=0,"",VLOOKUP($B25,Attributes!$A$1:$H$379,8,FALSE)),"")</f>
        <v>The centre must verify that the photograph is of the person that sat the assessment, and that person is the stated learner.</v>
      </c>
      <c r="O25" s="52"/>
      <c r="P25" s="53"/>
      <c r="Q25" s="53" t="s">
        <v>424</v>
      </c>
      <c r="R25" s="53"/>
      <c r="S25" s="54" t="s">
        <v>424</v>
      </c>
      <c r="T25" s="54" t="s">
        <v>1661</v>
      </c>
      <c r="U25" s="54" t="s">
        <v>81</v>
      </c>
      <c r="V25" s="27" t="str">
        <f t="shared" si="0"/>
        <v>OK</v>
      </c>
    </row>
    <row r="26" spans="1:22" ht="22.2" x14ac:dyDescent="0.35">
      <c r="A26" s="55" t="s">
        <v>71</v>
      </c>
      <c r="B26" s="55" t="s">
        <v>82</v>
      </c>
      <c r="C26" s="52">
        <v>14</v>
      </c>
      <c r="D26" s="52" t="s">
        <v>8</v>
      </c>
      <c r="E26" s="52" t="s">
        <v>6</v>
      </c>
      <c r="F26" s="52" t="s">
        <v>8</v>
      </c>
      <c r="G26" s="52" t="s">
        <v>1579</v>
      </c>
      <c r="H26" s="80" t="str">
        <f>IFERROR(IF(LEN(VLOOKUP($A26,Entities!$A$1:$C$116,3,FALSE))=0,"",VLOOKUP($A26,Entities!$A$1:$C$116,3,FALSE)),"")</f>
        <v>A part of a QUALIFICATION ELEMENT structure that is a discretely Assessable element.</v>
      </c>
      <c r="I26" s="80" t="str">
        <f>IFERROR(IF(LEN(VLOOKUP($A26,Entities!$A$1:$D$116,4,FALSE))=0,"",VLOOKUP($A26,Entities!$A$1:$D$116,4,FALSE)),"")</f>
        <v/>
      </c>
      <c r="J26" s="80" t="str">
        <f>IFERROR(IF(LEN(VLOOKUP($A26,Entities!$A$1:$E$116,5,FALSE))=0,"",VLOOKUP($A26,Entities!$A$1:$E$116,5,FALSE)),"")</f>
        <v>Qualification Element</v>
      </c>
      <c r="K26" s="80" t="str">
        <f>IFERROR(IF(LEN(VLOOKUP($B26,Attributes!$A$1:$C$379,3,FALSE))=0,"",VLOOKUP($B26,Attributes!$A$1:$C$379,3,FALSE)),"")</f>
        <v>NVARCHAR(28)</v>
      </c>
      <c r="L26" s="80" t="str">
        <f>IFERROR(IF(LEN(VLOOKUP($B26,Attributes!$A$1:$F$379,6,FALSE))=0,"",VLOOKUP($B26,Attributes!$A$1:$F$379,6,FALSE)),"")</f>
        <v>Tier_Level_Type</v>
      </c>
      <c r="M26" s="80" t="str">
        <f>IFERROR(IF(LEN(VLOOKUP($B26,Attributes!$A$1:$G$379,7,FALSE))=0,"",VLOOKUP($B26,Attributes!$A$1:$G$379,7,FALSE)),"")</f>
        <v>Indicates the Tier Level which is related to the maximum grade achievable.</v>
      </c>
      <c r="N26" s="80" t="str">
        <f>IFERROR(IF(LEN(VLOOKUP($B26,Attributes!$A$1:$H$379,8,FALSE))=0,"",VLOOKUP($B26,Attributes!$A$1:$H$379,8,FALSE)),"")</f>
        <v/>
      </c>
      <c r="O26" s="52"/>
      <c r="P26" s="53"/>
      <c r="Q26" s="53" t="s">
        <v>424</v>
      </c>
      <c r="R26" s="53"/>
      <c r="S26" s="54" t="s">
        <v>424</v>
      </c>
      <c r="T26" s="54" t="s">
        <v>1661</v>
      </c>
      <c r="U26" s="54" t="s">
        <v>82</v>
      </c>
      <c r="V26" s="27" t="str">
        <f t="shared" si="0"/>
        <v>OK</v>
      </c>
    </row>
    <row r="27" spans="1:22" ht="88.8" x14ac:dyDescent="0.35">
      <c r="A27" s="55" t="s">
        <v>71</v>
      </c>
      <c r="B27" s="55" t="s">
        <v>83</v>
      </c>
      <c r="C27" s="52">
        <v>15</v>
      </c>
      <c r="D27" s="52" t="s">
        <v>8</v>
      </c>
      <c r="E27" s="52" t="s">
        <v>8</v>
      </c>
      <c r="F27" s="52" t="s">
        <v>8</v>
      </c>
      <c r="G27" s="52" t="s">
        <v>1579</v>
      </c>
      <c r="H27" s="80" t="str">
        <f>IFERROR(IF(LEN(VLOOKUP($A27,Entities!$A$1:$C$116,3,FALSE))=0,"",VLOOKUP($A27,Entities!$A$1:$C$116,3,FALSE)),"")</f>
        <v>A part of a QUALIFICATION ELEMENT structure that is a discretely Assessable element.</v>
      </c>
      <c r="I27" s="80" t="str">
        <f>IFERROR(IF(LEN(VLOOKUP($A27,Entities!$A$1:$D$116,4,FALSE))=0,"",VLOOKUP($A27,Entities!$A$1:$D$116,4,FALSE)),"")</f>
        <v/>
      </c>
      <c r="J27" s="80" t="str">
        <f>IFERROR(IF(LEN(VLOOKUP($A27,Entities!$A$1:$E$116,5,FALSE))=0,"",VLOOKUP($A27,Entities!$A$1:$E$116,5,FALSE)),"")</f>
        <v>Qualification Element</v>
      </c>
      <c r="K27" s="80" t="str">
        <f>IFERROR(IF(LEN(VLOOKUP($B27,Attributes!$A$1:$C$379,3,FALSE))=0,"",VLOOKUP($B27,Attributes!$A$1:$C$379,3,FALSE)),"")</f>
        <v>NVARCHAR(12)</v>
      </c>
      <c r="L27" s="80" t="str">
        <f>IFERROR(IF(LEN(VLOOKUP($B27,Attributes!$A$1:$F$379,6,FALSE))=0,"",VLOOKUP($B27,Attributes!$A$1:$F$379,6,FALSE)),"")</f>
        <v/>
      </c>
      <c r="M27" s="80" t="str">
        <f>IFERROR(IF(LEN(VLOOKUP($B27,Attributes!$A$1:$G$379,7,FALSE))=0,"",VLOOKUP($B27,Attributes!$A$1:$G$379,7,FALSE)),"")</f>
        <v>The common reference shared by all QE Assessable(s) that are within a tier structure.</v>
      </c>
      <c r="N27" s="80" t="str">
        <f>IFERROR(IF(LEN(VLOOKUP($B27,Attributes!$A$1:$H$379,8,FALSE))=0,"",VLOOKUP($B27,Attributes!$A$1:$H$379,8,FALSE)),"")</f>
        <v xml:space="preserve"> eg for 1234H and 1234F the common reference is 1234
This attribute should be used to create a common link between the tier level types; eg Tier F and Tier H will share a Tier_Level_Common_Reference. This will aid MIS suppliers in calculating true percentage results.
It may also be used to identify whether maximum resits have been taken. In the case of tiered components, resits rules apply across all tiers: eg an initial sitting at Tier H, followed by a resit at Tier F counts as 1 resit. If the Maximum_Resits_Allowed was set to 1, this would disallow subsequent entry for both Tier F and Tier H.</v>
      </c>
      <c r="O27" s="52"/>
      <c r="P27" s="53"/>
      <c r="Q27" s="53" t="s">
        <v>424</v>
      </c>
      <c r="R27" s="53"/>
      <c r="S27" s="54" t="s">
        <v>424</v>
      </c>
      <c r="T27" s="54" t="s">
        <v>1661</v>
      </c>
      <c r="U27" s="54" t="s">
        <v>83</v>
      </c>
      <c r="V27" s="27" t="str">
        <f t="shared" si="0"/>
        <v>OK</v>
      </c>
    </row>
    <row r="28" spans="1:22" ht="22.2" x14ac:dyDescent="0.35">
      <c r="A28" s="55" t="s">
        <v>71</v>
      </c>
      <c r="B28" s="55" t="s">
        <v>84</v>
      </c>
      <c r="C28" s="52">
        <v>16</v>
      </c>
      <c r="D28" s="52" t="s">
        <v>8</v>
      </c>
      <c r="E28" s="52" t="s">
        <v>8</v>
      </c>
      <c r="F28" s="52" t="s">
        <v>8</v>
      </c>
      <c r="G28" s="52" t="s">
        <v>1579</v>
      </c>
      <c r="H28" s="80" t="str">
        <f>IFERROR(IF(LEN(VLOOKUP($A28,Entities!$A$1:$C$116,3,FALSE))=0,"",VLOOKUP($A28,Entities!$A$1:$C$116,3,FALSE)),"")</f>
        <v>A part of a QUALIFICATION ELEMENT structure that is a discretely Assessable element.</v>
      </c>
      <c r="I28" s="80" t="str">
        <f>IFERROR(IF(LEN(VLOOKUP($A28,Entities!$A$1:$D$116,4,FALSE))=0,"",VLOOKUP($A28,Entities!$A$1:$D$116,4,FALSE)),"")</f>
        <v/>
      </c>
      <c r="J28" s="80" t="str">
        <f>IFERROR(IF(LEN(VLOOKUP($A28,Entities!$A$1:$E$116,5,FALSE))=0,"",VLOOKUP($A28,Entities!$A$1:$E$116,5,FALSE)),"")</f>
        <v>Qualification Element</v>
      </c>
      <c r="K28" s="80" t="str">
        <f>IFERROR(IF(LEN(VLOOKUP($B28,Attributes!$A$1:$C$379,3,FALSE))=0,"",VLOOKUP($B28,Attributes!$A$1:$C$379,3,FALSE)),"")</f>
        <v>INTEGER</v>
      </c>
      <c r="L28" s="80" t="str">
        <f>IFERROR(IF(LEN(VLOOKUP($B28,Attributes!$A$1:$F$379,6,FALSE))=0,"",VLOOKUP($B28,Attributes!$A$1:$F$379,6,FALSE)),"")</f>
        <v/>
      </c>
      <c r="M28" s="80" t="str">
        <f>IFERROR(IF(LEN(VLOOKUP($B28,Attributes!$A$1:$G$379,7,FALSE))=0,"",VLOOKUP($B28,Attributes!$A$1:$G$379,7,FALSE)),"")</f>
        <v>The amount of time in minutes that is allowed for a Learner to undertake the Assessment of the QE Assessable.</v>
      </c>
      <c r="N28" s="80" t="str">
        <f>IFERROR(IF(LEN(VLOOKUP($B28,Attributes!$A$1:$H$379,8,FALSE))=0,"",VLOOKUP($B28,Attributes!$A$1:$H$379,8,FALSE)),"")</f>
        <v/>
      </c>
      <c r="O28" s="52"/>
      <c r="P28" s="53"/>
      <c r="Q28" s="53" t="s">
        <v>424</v>
      </c>
      <c r="R28" s="53"/>
      <c r="S28" s="54" t="s">
        <v>424</v>
      </c>
      <c r="T28" s="54" t="s">
        <v>1661</v>
      </c>
      <c r="U28" s="54" t="s">
        <v>84</v>
      </c>
      <c r="V28" s="27" t="str">
        <f t="shared" si="0"/>
        <v>OK</v>
      </c>
    </row>
    <row r="29" spans="1:22" ht="55.5" x14ac:dyDescent="0.35">
      <c r="A29" s="55" t="s">
        <v>71</v>
      </c>
      <c r="B29" s="55" t="s">
        <v>283</v>
      </c>
      <c r="C29" s="52">
        <v>17</v>
      </c>
      <c r="D29" s="52" t="s">
        <v>8</v>
      </c>
      <c r="E29" s="52" t="s">
        <v>6</v>
      </c>
      <c r="F29" s="52" t="s">
        <v>8</v>
      </c>
      <c r="G29" s="52" t="s">
        <v>1579</v>
      </c>
      <c r="H29" s="80" t="str">
        <f>IFERROR(IF(LEN(VLOOKUP($A29,Entities!$A$1:$C$116,3,FALSE))=0,"",VLOOKUP($A29,Entities!$A$1:$C$116,3,FALSE)),"")</f>
        <v>A part of a QUALIFICATION ELEMENT structure that is a discretely Assessable element.</v>
      </c>
      <c r="I29" s="80" t="str">
        <f>IFERROR(IF(LEN(VLOOKUP($A29,Entities!$A$1:$D$116,4,FALSE))=0,"",VLOOKUP($A29,Entities!$A$1:$D$116,4,FALSE)),"")</f>
        <v/>
      </c>
      <c r="J29" s="80" t="str">
        <f>IFERROR(IF(LEN(VLOOKUP($A29,Entities!$A$1:$E$116,5,FALSE))=0,"",VLOOKUP($A29,Entities!$A$1:$E$116,5,FALSE)),"")</f>
        <v>Qualification Element</v>
      </c>
      <c r="K29" s="80" t="str">
        <f>IFERROR(IF(LEN(VLOOKUP($B29,Attributes!$A$1:$C$379,3,FALSE))=0,"",VLOOKUP($B29,Attributes!$A$1:$C$379,3,FALSE)),"")</f>
        <v>NVARCHAR(50)</v>
      </c>
      <c r="L29" s="80" t="str">
        <f>IFERROR(IF(LEN(VLOOKUP($B29,Attributes!$A$1:$F$379,6,FALSE))=0,"",VLOOKUP($B29,Attributes!$A$1:$F$379,6,FALSE)),"")</f>
        <v>Party_Role_Type</v>
      </c>
      <c r="M29" s="80" t="str">
        <f>IFERROR(IF(LEN(VLOOKUP($B29,Attributes!$A$1:$G$379,7,FALSE))=0,"",VLOOKUP($B29,Attributes!$A$1:$G$379,7,FALSE)),"")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29" s="80" t="str">
        <f>IFERROR(IF(LEN(VLOOKUP($B29,Attributes!$A$1:$H$379,8,FALSE))=0,"",VLOOKUP($B29,Attributes!$A$1:$H$379,8,FALSE)),"")</f>
        <v>if the QE is centre assessed, this attribute will be populated with "Centre". If the QE is externally assessed, this attribute will be populated with "Awarding Organisation".</v>
      </c>
      <c r="O29" s="52"/>
      <c r="P29" s="53" t="s">
        <v>306</v>
      </c>
      <c r="Q29" s="53" t="s">
        <v>424</v>
      </c>
      <c r="R29" s="53"/>
      <c r="S29" s="54" t="s">
        <v>424</v>
      </c>
      <c r="T29" s="54" t="s">
        <v>1661</v>
      </c>
      <c r="U29" s="54" t="s">
        <v>283</v>
      </c>
      <c r="V29" s="27" t="str">
        <f t="shared" si="0"/>
        <v>OK</v>
      </c>
    </row>
    <row r="30" spans="1:22" ht="144.30000000000001" x14ac:dyDescent="0.35">
      <c r="A30" s="55" t="s">
        <v>71</v>
      </c>
      <c r="B30" s="55" t="s">
        <v>284</v>
      </c>
      <c r="C30" s="52">
        <v>18</v>
      </c>
      <c r="D30" s="52" t="s">
        <v>8</v>
      </c>
      <c r="E30" s="52" t="s">
        <v>6</v>
      </c>
      <c r="F30" s="52" t="s">
        <v>8</v>
      </c>
      <c r="G30" s="52" t="s">
        <v>1579</v>
      </c>
      <c r="H30" s="80" t="str">
        <f>IFERROR(IF(LEN(VLOOKUP($A30,Entities!$A$1:$C$116,3,FALSE))=0,"",VLOOKUP($A30,Entities!$A$1:$C$116,3,FALSE)),"")</f>
        <v>A part of a QUALIFICATION ELEMENT structure that is a discretely Assessable element.</v>
      </c>
      <c r="I30" s="80" t="str">
        <f>IFERROR(IF(LEN(VLOOKUP($A30,Entities!$A$1:$D$116,4,FALSE))=0,"",VLOOKUP($A30,Entities!$A$1:$D$116,4,FALSE)),"")</f>
        <v/>
      </c>
      <c r="J30" s="80" t="str">
        <f>IFERROR(IF(LEN(VLOOKUP($A30,Entities!$A$1:$E$116,5,FALSE))=0,"",VLOOKUP($A30,Entities!$A$1:$E$116,5,FALSE)),"")</f>
        <v>Qualification Element</v>
      </c>
      <c r="K30" s="80" t="str">
        <f>IFERROR(IF(LEN(VLOOKUP($B30,Attributes!$A$1:$C$379,3,FALSE))=0,"",VLOOKUP($B30,Attributes!$A$1:$C$379,3,FALSE)),"")</f>
        <v>NVARCHAR(50)</v>
      </c>
      <c r="L30" s="80" t="str">
        <f>IFERROR(IF(LEN(VLOOKUP($B30,Attributes!$A$1:$F$379,6,FALSE))=0,"",VLOOKUP($B30,Attributes!$A$1:$F$379,6,FALSE)),"")</f>
        <v>Party_Role_Type</v>
      </c>
      <c r="M30" s="80" t="str">
        <f>IFERROR(IF(LEN(VLOOKUP($B30,Attributes!$A$1:$G$379,7,FALSE))=0,"",VLOOKUP($B30,Attributes!$A$1:$G$379,7,FALSE)),"")</f>
        <v>Identifies the type of role that a PARTY is fulfilling. In this case the PARTY ROLE TYPE responsible for deciding the time of the assessment delivery.</v>
      </c>
      <c r="N30" s="80" t="str">
        <f>IFERROR(IF(LEN(VLOOKUP($B30,Attributes!$A$1:$H$379,8,FALSE))=0,"",VLOOKUP($B30,Attributes!$A$1:$H$379,8,FALSE)),"")</f>
        <v>Where the QE has a specific timetable slot ie there is no flexibility on timing other than that allowed for timetable clashes, this attribute will be populated with "Awarding Organisation". If the Centre can decide when to conduct the assessment this attribute will be populated with "Centre"; where the Key Event “Awarding Organisation Scheduled Assessment” is also populated this defines the window during which the centre scheduled assessment can take place.
The value “Centre” will therefore be used in cases where:
a) a longer (multiple day) assessment window applies and the centre may schedule at any time within the window. This applies for assessments like Speaking Tests, where it is not possible for all assessments to be conducted concurrently.
b) the assessment window is a standard AM or PM session but there are multiple assessments to be taken by the same group of candidates scheduled in the same session. In this case centres may choose the order of assessments and allow a short, supervised break between papers as defined in the "JCQ Instructions for conducting examinations".
Note however, that this is not a Required attribute, so some awarding organisations will not be populating it.</v>
      </c>
      <c r="O30" s="52"/>
      <c r="P30" s="53" t="s">
        <v>307</v>
      </c>
      <c r="Q30" s="53" t="s">
        <v>424</v>
      </c>
      <c r="R30" s="53"/>
      <c r="S30" s="54" t="s">
        <v>424</v>
      </c>
      <c r="T30" s="54" t="s">
        <v>1661</v>
      </c>
      <c r="U30" s="54" t="s">
        <v>284</v>
      </c>
      <c r="V30" s="27" t="str">
        <f t="shared" si="0"/>
        <v>OK</v>
      </c>
    </row>
    <row r="31" spans="1:22" ht="33.299999999999997" x14ac:dyDescent="0.35">
      <c r="A31" s="55" t="s">
        <v>71</v>
      </c>
      <c r="B31" s="55" t="s">
        <v>410</v>
      </c>
      <c r="C31" s="52">
        <v>19</v>
      </c>
      <c r="D31" s="52" t="s">
        <v>8</v>
      </c>
      <c r="E31" s="52" t="s">
        <v>6</v>
      </c>
      <c r="F31" s="52" t="s">
        <v>8</v>
      </c>
      <c r="G31" s="52" t="s">
        <v>1579</v>
      </c>
      <c r="H31" s="80" t="str">
        <f>IFERROR(IF(LEN(VLOOKUP($A31,Entities!$A$1:$C$116,3,FALSE))=0,"",VLOOKUP($A31,Entities!$A$1:$C$116,3,FALSE)),"")</f>
        <v>A part of a QUALIFICATION ELEMENT structure that is a discretely Assessable element.</v>
      </c>
      <c r="I31" s="80" t="str">
        <f>IFERROR(IF(LEN(VLOOKUP($A31,Entities!$A$1:$D$116,4,FALSE))=0,"",VLOOKUP($A31,Entities!$A$1:$D$116,4,FALSE)),"")</f>
        <v/>
      </c>
      <c r="J31" s="80" t="str">
        <f>IFERROR(IF(LEN(VLOOKUP($A31,Entities!$A$1:$E$116,5,FALSE))=0,"",VLOOKUP($A31,Entities!$A$1:$E$116,5,FALSE)),"")</f>
        <v>Qualification Element</v>
      </c>
      <c r="K31" s="80" t="str">
        <f>IFERROR(IF(LEN(VLOOKUP($B31,Attributes!$A$1:$C$379,3,FALSE))=0,"",VLOOKUP($B31,Attributes!$A$1:$C$379,3,FALSE)),"")</f>
        <v>NVARCHAR(32)</v>
      </c>
      <c r="L31" s="80" t="str">
        <f>IFERROR(IF(LEN(VLOOKUP($B31,Attributes!$A$1:$F$379,6,FALSE))=0,"",VLOOKUP($B31,Attributes!$A$1:$F$379,6,FALSE)),"")</f>
        <v>Assessment_Medium_Type</v>
      </c>
      <c r="M31" s="80" t="str">
        <f>IFERROR(IF(LEN(VLOOKUP($B31,Attributes!$A$1:$G$379,7,FALSE))=0,"",VLOOKUP($B31,Attributes!$A$1:$G$379,7,FALSE)),"")</f>
        <v>A controlled list of values that identifies the medium for the ASSESSABLE. Values include Screen, Paper, Video- Recording, Audio-Recording, Digital image, Face to Face/ Live, Mixed.</v>
      </c>
      <c r="N31" s="80" t="str">
        <f>IFERROR(IF(LEN(VLOOKUP($B31,Attributes!$A$1:$H$379,8,FALSE))=0,"",VLOOKUP($B31,Attributes!$A$1:$H$379,8,FALSE)),"")</f>
        <v/>
      </c>
      <c r="O31" s="52"/>
      <c r="P31" s="53" t="s">
        <v>307</v>
      </c>
      <c r="Q31" s="53" t="s">
        <v>424</v>
      </c>
      <c r="R31" s="53"/>
      <c r="S31" s="54" t="s">
        <v>424</v>
      </c>
      <c r="T31" s="54" t="s">
        <v>1661</v>
      </c>
      <c r="U31" s="54" t="s">
        <v>410</v>
      </c>
      <c r="V31" s="27" t="str">
        <f t="shared" si="0"/>
        <v>OK</v>
      </c>
    </row>
    <row r="32" spans="1:22" ht="33.299999999999997" x14ac:dyDescent="0.35">
      <c r="A32" s="55" t="s">
        <v>412</v>
      </c>
      <c r="B32" s="55" t="s">
        <v>410</v>
      </c>
      <c r="C32" s="52">
        <v>1</v>
      </c>
      <c r="D32" s="52" t="s">
        <v>6</v>
      </c>
      <c r="E32" s="52" t="s">
        <v>8</v>
      </c>
      <c r="F32" s="52" t="s">
        <v>6</v>
      </c>
      <c r="G32" s="52"/>
      <c r="H32" s="80" t="str">
        <f>IFERROR(IF(LEN(VLOOKUP($A32,Entities!$A$1:$C$116,3,FALSE))=0,"",VLOOKUP($A32,Entities!$A$1:$C$116,3,FALSE)),"")</f>
        <v>A controlled list of values that identifies the medium for the ASSESSABLE. Values include Screen, Paper, Video- Recording, Audio-Recording, Digital image, Face to Face/ Live, Mixed.</v>
      </c>
      <c r="I32" s="80" t="str">
        <f>IFERROR(IF(LEN(VLOOKUP($A32,Entities!$A$1:$D$116,4,FALSE))=0,"",VLOOKUP($A32,Entities!$A$1:$D$116,4,FALSE)),"")</f>
        <v/>
      </c>
      <c r="J32" s="80" t="str">
        <f>IFERROR(IF(LEN(VLOOKUP($A32,Entities!$A$1:$E$116,5,FALSE))=0,"",VLOOKUP($A32,Entities!$A$1:$E$116,5,FALSE)),"")</f>
        <v>Reference Entity</v>
      </c>
      <c r="K32" s="80" t="str">
        <f>IFERROR(IF(LEN(VLOOKUP($B32,Attributes!$A$1:$C$379,3,FALSE))=0,"",VLOOKUP($B32,Attributes!$A$1:$C$379,3,FALSE)),"")</f>
        <v>NVARCHAR(32)</v>
      </c>
      <c r="L32" s="80" t="str">
        <f>IFERROR(IF(LEN(VLOOKUP($B32,Attributes!$A$1:$F$379,6,FALSE))=0,"",VLOOKUP($B32,Attributes!$A$1:$F$379,6,FALSE)),"")</f>
        <v>Assessment_Medium_Type</v>
      </c>
      <c r="M32" s="80" t="str">
        <f>IFERROR(IF(LEN(VLOOKUP($B32,Attributes!$A$1:$G$379,7,FALSE))=0,"",VLOOKUP($B32,Attributes!$A$1:$G$379,7,FALSE)),"")</f>
        <v>A controlled list of values that identifies the medium for the ASSESSABLE. Values include Screen, Paper, Video- Recording, Audio-Recording, Digital image, Face to Face/ Live, Mixed.</v>
      </c>
      <c r="N32" s="80" t="str">
        <f>IFERROR(IF(LEN(VLOOKUP($B32,Attributes!$A$1:$H$379,8,FALSE))=0,"",VLOOKUP($B32,Attributes!$A$1:$H$379,8,FALSE)),"")</f>
        <v/>
      </c>
      <c r="O32" s="52"/>
      <c r="P32" s="53"/>
      <c r="Q32" s="53" t="s">
        <v>1576</v>
      </c>
      <c r="R32" s="53"/>
      <c r="S32" s="53" t="s">
        <v>1576</v>
      </c>
      <c r="T32" s="54" t="s">
        <v>1678</v>
      </c>
      <c r="U32" s="54" t="s">
        <v>410</v>
      </c>
      <c r="V32" s="27" t="str">
        <f t="shared" si="0"/>
        <v>OK</v>
      </c>
    </row>
    <row r="33" spans="1:22" ht="33.299999999999997" x14ac:dyDescent="0.35">
      <c r="A33" s="55" t="s">
        <v>107</v>
      </c>
      <c r="B33" s="55" t="s">
        <v>74</v>
      </c>
      <c r="C33" s="52">
        <v>1</v>
      </c>
      <c r="D33" s="52" t="s">
        <v>6</v>
      </c>
      <c r="E33" s="52" t="s">
        <v>8</v>
      </c>
      <c r="F33" s="52" t="s">
        <v>6</v>
      </c>
      <c r="G33" s="52"/>
      <c r="H33" s="80" t="str">
        <f>IFERROR(IF(LEN(VLOOKUP($A33,Entities!$A$1:$C$116,3,FALSE))=0,"",VLOOKUP($A33,Entities!$A$1:$C$116,3,FALSE)),"")</f>
        <v>A controlled list of values that identifies the method of Assessment. For example, "Short Answer", "Multiple Choice", "Practical", "Portfolio", "Project", "Coursework", "Controlled Assessment".</v>
      </c>
      <c r="I33" s="80" t="str">
        <f>IFERROR(IF(LEN(VLOOKUP($A33,Entities!$A$1:$D$116,4,FALSE))=0,"",VLOOKUP($A33,Entities!$A$1:$D$116,4,FALSE)),"")</f>
        <v/>
      </c>
      <c r="J33" s="80" t="str">
        <f>IFERROR(IF(LEN(VLOOKUP($A33,Entities!$A$1:$E$116,5,FALSE))=0,"",VLOOKUP($A33,Entities!$A$1:$E$116,5,FALSE)),"")</f>
        <v>Reference Entity</v>
      </c>
      <c r="K33" s="80" t="str">
        <f>IFERROR(IF(LEN(VLOOKUP($B33,Attributes!$A$1:$C$379,3,FALSE))=0,"",VLOOKUP($B33,Attributes!$A$1:$C$379,3,FALSE)),"")</f>
        <v>NVARCHAR(40)</v>
      </c>
      <c r="L33" s="80" t="str">
        <f>IFERROR(IF(LEN(VLOOKUP($B33,Attributes!$A$1:$F$379,6,FALSE))=0,"",VLOOKUP($B33,Attributes!$A$1:$F$379,6,FALSE)),"")</f>
        <v>Assessment_Method_Type</v>
      </c>
      <c r="M33" s="80" t="str">
        <f>IFERROR(IF(LEN(VLOOKUP($B33,Attributes!$A$1:$G$379,7,FALSE))=0,"",VLOOKUP($B33,Attributes!$A$1:$G$379,7,FALSE)),"")</f>
        <v>A controlled list of values that identifies the method of Assessment. For example, "Short Answer", "Multiple Choice", "Practical", "Portfolio", "Project", "Coursework", "Controlled Assessment".</v>
      </c>
      <c r="N33" s="80" t="str">
        <f>IFERROR(IF(LEN(VLOOKUP($B33,Attributes!$A$1:$H$379,8,FALSE))=0,"",VLOOKUP($B33,Attributes!$A$1:$H$379,8,FALSE)),"")</f>
        <v/>
      </c>
      <c r="O33" s="52"/>
      <c r="P33" s="53"/>
      <c r="Q33" s="53" t="s">
        <v>1576</v>
      </c>
      <c r="R33" s="53"/>
      <c r="S33" s="53" t="s">
        <v>1576</v>
      </c>
      <c r="T33" s="54" t="s">
        <v>1679</v>
      </c>
      <c r="U33" s="54" t="s">
        <v>74</v>
      </c>
      <c r="V33" s="27" t="str">
        <f t="shared" si="0"/>
        <v>OK</v>
      </c>
    </row>
    <row r="34" spans="1:22" ht="22.2" x14ac:dyDescent="0.35">
      <c r="A34" s="55" t="s">
        <v>179</v>
      </c>
      <c r="B34" s="55" t="s">
        <v>7</v>
      </c>
      <c r="C34" s="52">
        <v>1</v>
      </c>
      <c r="D34" s="52" t="s">
        <v>6</v>
      </c>
      <c r="E34" s="52" t="s">
        <v>6</v>
      </c>
      <c r="F34" s="52" t="s">
        <v>6</v>
      </c>
      <c r="G34" s="52"/>
      <c r="H34" s="80" t="str">
        <f>IFERROR(IF(LEN(VLOOKUP($A34,Entities!$A$1:$C$116,3,FALSE))=0,"",VLOOKUP($A34,Entities!$A$1:$C$116,3,FALSE)),"")</f>
        <v>A part of a Qualification structure that is certificated.</v>
      </c>
      <c r="I34" s="80" t="str">
        <f>IFERROR(IF(LEN(VLOOKUP($A34,Entities!$A$1:$D$116,4,FALSE))=0,"",VLOOKUP($A34,Entities!$A$1:$D$116,4,FALSE)),"")</f>
        <v/>
      </c>
      <c r="J34" s="80" t="str">
        <f>IFERROR(IF(LEN(VLOOKUP($A34,Entities!$A$1:$E$116,5,FALSE))=0,"",VLOOKUP($A34,Entities!$A$1:$E$116,5,FALSE)),"")</f>
        <v>Qualification Element</v>
      </c>
      <c r="K34" s="80" t="str">
        <f>IFERROR(IF(LEN(VLOOKUP($B34,Attributes!$A$1:$C$379,3,FALSE))=0,"",VLOOKUP($B34,Attributes!$A$1:$C$379,3,FALSE)),"")</f>
        <v>NVARCHAR(32)</v>
      </c>
      <c r="L34" s="80" t="str">
        <f>IFERROR(IF(LEN(VLOOKUP($B34,Attributes!$A$1:$F$379,6,FALSE))=0,"",VLOOKUP($B34,Attributes!$A$1:$F$379,6,FALSE)),"")</f>
        <v/>
      </c>
      <c r="M34" s="80" t="str">
        <f>IFERROR(IF(LEN(VLOOKUP($B34,Attributes!$A$1:$G$379,7,FALSE))=0,"",VLOOKUP($B34,Attributes!$A$1:$G$379,7,FALSE)),"")</f>
        <v>A value that denotes and distinguishes the PARTY.</v>
      </c>
      <c r="N34" s="80" t="str">
        <f>IFERROR(IF(LEN(VLOOKUP($B34,Attributes!$A$1:$H$379,8,FALSE))=0,"",VLOOKUP($B34,Attributes!$A$1:$H$379,8,FALSE)),"")</f>
        <v>In this case is an AWARDING ORGANISATION. 
Where the party is an awarding organisation the JCQCIC Awarding Organisation Id must be used.</v>
      </c>
      <c r="O34" s="52"/>
      <c r="P34" s="53"/>
      <c r="Q34" s="53" t="s">
        <v>424</v>
      </c>
      <c r="R34" s="53"/>
      <c r="S34" s="54" t="s">
        <v>424</v>
      </c>
      <c r="T34" s="54" t="s">
        <v>1588</v>
      </c>
      <c r="U34" s="54" t="s">
        <v>7</v>
      </c>
      <c r="V34" s="27" t="str">
        <f t="shared" si="0"/>
        <v>OK</v>
      </c>
    </row>
    <row r="35" spans="1:22" ht="33.299999999999997" x14ac:dyDescent="0.35">
      <c r="A35" s="55" t="s">
        <v>179</v>
      </c>
      <c r="B35" s="55" t="s">
        <v>15</v>
      </c>
      <c r="C35" s="52">
        <v>2</v>
      </c>
      <c r="D35" s="52" t="s">
        <v>6</v>
      </c>
      <c r="E35" s="52" t="s">
        <v>6</v>
      </c>
      <c r="F35" s="52" t="s">
        <v>6</v>
      </c>
      <c r="G35" s="52" t="s">
        <v>1579</v>
      </c>
      <c r="H35" s="80" t="str">
        <f>IFERROR(IF(LEN(VLOOKUP($A35,Entities!$A$1:$C$116,3,FALSE))=0,"",VLOOKUP($A35,Entities!$A$1:$C$116,3,FALSE)),"")</f>
        <v>A part of a Qualification structure that is certificated.</v>
      </c>
      <c r="I35" s="80" t="str">
        <f>IFERROR(IF(LEN(VLOOKUP($A35,Entities!$A$1:$D$116,4,FALSE))=0,"",VLOOKUP($A35,Entities!$A$1:$D$116,4,FALSE)),"")</f>
        <v/>
      </c>
      <c r="J35" s="80" t="str">
        <f>IFERROR(IF(LEN(VLOOKUP($A35,Entities!$A$1:$E$116,5,FALSE))=0,"",VLOOKUP($A35,Entities!$A$1:$E$116,5,FALSE)),"")</f>
        <v>Qualification Element</v>
      </c>
      <c r="K35" s="80" t="str">
        <f>IFERROR(IF(LEN(VLOOKUP($B35,Attributes!$A$1:$C$379,3,FALSE))=0,"",VLOOKUP($B35,Attributes!$A$1:$C$379,3,FALSE)),"")</f>
        <v>NVARCHAR(50)</v>
      </c>
      <c r="L35" s="80" t="str">
        <f>IFERROR(IF(LEN(VLOOKUP($B35,Attributes!$A$1:$F$379,6,FALSE))=0,"",VLOOKUP($B35,Attributes!$A$1:$F$379,6,FALSE)),"")</f>
        <v/>
      </c>
      <c r="M35" s="80" t="str">
        <f>IFERROR(IF(LEN(VLOOKUP($B35,Attributes!$A$1:$G$379,7,FALSE))=0,"",VLOOKUP($B35,Attributes!$A$1:$G$379,7,FALSE)),"")</f>
        <v>A value that uniquely identifies a specific part of a Qualification and applies to one or more QUALIFICATION ELEMENT(s) within an AWARDING ORGANISATION.</v>
      </c>
      <c r="N35" s="80" t="str">
        <f>IFERROR(IF(LEN(VLOOKUP($B35,Attributes!$A$1:$H$379,8,FALSE))=0,"",VLOOKUP($B35,Attributes!$A$1:$H$379,8,FALSE)),"")</f>
        <v>The same value may be used for a number of QUALIFICATION ELEMENTS provided they are differentiated by Qualification_Element_Type.</v>
      </c>
      <c r="O35" s="52"/>
      <c r="P35" s="53"/>
      <c r="Q35" s="53" t="s">
        <v>424</v>
      </c>
      <c r="R35" s="53"/>
      <c r="S35" s="54" t="s">
        <v>424</v>
      </c>
      <c r="T35" s="54" t="s">
        <v>1589</v>
      </c>
      <c r="U35" s="54" t="s">
        <v>15</v>
      </c>
      <c r="V35" s="27" t="str">
        <f t="shared" si="0"/>
        <v>OK</v>
      </c>
    </row>
    <row r="36" spans="1:22" ht="33.299999999999997" x14ac:dyDescent="0.35">
      <c r="A36" s="55" t="s">
        <v>179</v>
      </c>
      <c r="B36" s="55" t="s">
        <v>16</v>
      </c>
      <c r="C36" s="52">
        <v>3</v>
      </c>
      <c r="D36" s="52" t="s">
        <v>6</v>
      </c>
      <c r="E36" s="52" t="s">
        <v>6</v>
      </c>
      <c r="F36" s="52" t="s">
        <v>6</v>
      </c>
      <c r="G36" s="52" t="s">
        <v>1579</v>
      </c>
      <c r="H36" s="80" t="str">
        <f>IFERROR(IF(LEN(VLOOKUP($A36,Entities!$A$1:$C$116,3,FALSE))=0,"",VLOOKUP($A36,Entities!$A$1:$C$116,3,FALSE)),"")</f>
        <v>A part of a Qualification structure that is certificated.</v>
      </c>
      <c r="I36" s="80" t="str">
        <f>IFERROR(IF(LEN(VLOOKUP($A36,Entities!$A$1:$D$116,4,FALSE))=0,"",VLOOKUP($A36,Entities!$A$1:$D$116,4,FALSE)),"")</f>
        <v/>
      </c>
      <c r="J36" s="80" t="str">
        <f>IFERROR(IF(LEN(VLOOKUP($A36,Entities!$A$1:$E$116,5,FALSE))=0,"",VLOOKUP($A36,Entities!$A$1:$E$116,5,FALSE)),"")</f>
        <v>Qualification Element</v>
      </c>
      <c r="K36" s="80" t="str">
        <f>IFERROR(IF(LEN(VLOOKUP($B36,Attributes!$A$1:$C$379,3,FALSE))=0,"",VLOOKUP($B36,Attributes!$A$1:$C$379,3,FALSE)),"")</f>
        <v>NVARCHAR(32)</v>
      </c>
      <c r="L36" s="80" t="str">
        <f>IFERROR(IF(LEN(VLOOKUP($B36,Attributes!$A$1:$F$379,6,FALSE))=0,"",VLOOKUP($B36,Attributes!$A$1:$F$379,6,FALSE)),"")</f>
        <v>Qualification_Element_Type</v>
      </c>
      <c r="M36" s="80" t="str">
        <f>IFERROR(IF(LEN(VLOOKUP($B36,Attributes!$A$1:$G$379,7,FALSE))=0,"",VLOOKUP($B36,Attributes!$A$1:$G$379,7,FALSE)),"")</f>
        <v>A controlled list of values that denotes the type and behaviour of the specific QUALIFICATION ELEMENT. Values are "Scheme", "Award", "Learning Unit", "Pathway", "Assessable".</v>
      </c>
      <c r="N36" s="80" t="str">
        <f>IFERROR(IF(LEN(VLOOKUP($B36,Attributes!$A$1:$H$379,8,FALSE))=0,"",VLOOKUP($B36,Attributes!$A$1:$H$379,8,FALSE)),"")</f>
        <v/>
      </c>
      <c r="O36" s="52"/>
      <c r="P36" s="53"/>
      <c r="Q36" s="53" t="s">
        <v>424</v>
      </c>
      <c r="R36" s="53"/>
      <c r="S36" s="54" t="s">
        <v>424</v>
      </c>
      <c r="T36" s="54" t="s">
        <v>1589</v>
      </c>
      <c r="U36" s="54" t="s">
        <v>16</v>
      </c>
      <c r="V36" s="27" t="str">
        <f t="shared" si="0"/>
        <v>OK</v>
      </c>
    </row>
    <row r="37" spans="1:22" ht="33.299999999999997" x14ac:dyDescent="0.35">
      <c r="A37" s="55" t="s">
        <v>179</v>
      </c>
      <c r="B37" s="55" t="s">
        <v>180</v>
      </c>
      <c r="C37" s="52">
        <v>4</v>
      </c>
      <c r="D37" s="52" t="s">
        <v>8</v>
      </c>
      <c r="E37" s="52" t="s">
        <v>8</v>
      </c>
      <c r="F37" s="52" t="s">
        <v>8</v>
      </c>
      <c r="G37" s="52" t="s">
        <v>1579</v>
      </c>
      <c r="H37" s="80" t="str">
        <f>IFERROR(IF(LEN(VLOOKUP($A37,Entities!$A$1:$C$116,3,FALSE))=0,"",VLOOKUP($A37,Entities!$A$1:$C$116,3,FALSE)),"")</f>
        <v>A part of a Qualification structure that is certificated.</v>
      </c>
      <c r="I37" s="80" t="str">
        <f>IFERROR(IF(LEN(VLOOKUP($A37,Entities!$A$1:$D$116,4,FALSE))=0,"",VLOOKUP($A37,Entities!$A$1:$D$116,4,FALSE)),"")</f>
        <v/>
      </c>
      <c r="J37" s="80" t="str">
        <f>IFERROR(IF(LEN(VLOOKUP($A37,Entities!$A$1:$E$116,5,FALSE))=0,"",VLOOKUP($A37,Entities!$A$1:$E$116,5,FALSE)),"")</f>
        <v>Qualification Element</v>
      </c>
      <c r="K37" s="80" t="str">
        <f>IFERROR(IF(LEN(VLOOKUP($B37,Attributes!$A$1:$C$379,3,FALSE))=0,"",VLOOKUP($B37,Attributes!$A$1:$C$379,3,FALSE)),"")</f>
        <v>DATE</v>
      </c>
      <c r="L37" s="80" t="str">
        <f>IFERROR(IF(LEN(VLOOKUP($B37,Attributes!$A$1:$F$379,6,FALSE))=0,"",VLOOKUP($B37,Attributes!$A$1:$F$379,6,FALSE)),"")</f>
        <v/>
      </c>
      <c r="M37" s="80" t="str">
        <f>IFERROR(IF(LEN(VLOOKUP($B37,Attributes!$A$1:$G$379,7,FALSE))=0,"",VLOOKUP($B37,Attributes!$A$1:$G$379,7,FALSE)),"")</f>
        <v>The date when accreditation granted to an AWARDING ORGANISATION by a Regulator to award this QUALIFICATION ELEMENT will be reviewed.</v>
      </c>
      <c r="N37" s="80" t="str">
        <f>IFERROR(IF(LEN(VLOOKUP($B37,Attributes!$A$1:$H$379,8,FALSE))=0,"",VLOOKUP($B37,Attributes!$A$1:$H$379,8,FALSE)),"")</f>
        <v>This is the date an Award (qualification) is scheduled to be reviewed for accreditation by the AO.</v>
      </c>
      <c r="O37" s="52"/>
      <c r="P37" s="53"/>
      <c r="Q37" s="53" t="s">
        <v>424</v>
      </c>
      <c r="R37" s="53"/>
      <c r="S37" s="54"/>
      <c r="T37" s="54" t="s">
        <v>1662</v>
      </c>
      <c r="U37" s="54" t="s">
        <v>180</v>
      </c>
      <c r="V37" s="27" t="str">
        <f t="shared" si="0"/>
        <v>OK</v>
      </c>
    </row>
    <row r="38" spans="1:22" ht="33.299999999999997" x14ac:dyDescent="0.35">
      <c r="A38" s="55" t="s">
        <v>179</v>
      </c>
      <c r="B38" s="55" t="s">
        <v>182</v>
      </c>
      <c r="C38" s="52">
        <v>5</v>
      </c>
      <c r="D38" s="52" t="s">
        <v>8</v>
      </c>
      <c r="E38" s="52" t="s">
        <v>8</v>
      </c>
      <c r="F38" s="52" t="s">
        <v>8</v>
      </c>
      <c r="G38" s="52" t="s">
        <v>1579</v>
      </c>
      <c r="H38" s="80" t="str">
        <f>IFERROR(IF(LEN(VLOOKUP($A38,Entities!$A$1:$C$116,3,FALSE))=0,"",VLOOKUP($A38,Entities!$A$1:$C$116,3,FALSE)),"")</f>
        <v>A part of a Qualification structure that is certificated.</v>
      </c>
      <c r="I38" s="80" t="str">
        <f>IFERROR(IF(LEN(VLOOKUP($A38,Entities!$A$1:$D$116,4,FALSE))=0,"",VLOOKUP($A38,Entities!$A$1:$D$116,4,FALSE)),"")</f>
        <v/>
      </c>
      <c r="J38" s="80" t="str">
        <f>IFERROR(IF(LEN(VLOOKUP($A38,Entities!$A$1:$E$116,5,FALSE))=0,"",VLOOKUP($A38,Entities!$A$1:$E$116,5,FALSE)),"")</f>
        <v>Qualification Element</v>
      </c>
      <c r="K38" s="80" t="str">
        <f>IFERROR(IF(LEN(VLOOKUP($B38,Attributes!$A$1:$C$379,3,FALSE))=0,"",VLOOKUP($B38,Attributes!$A$1:$C$379,3,FALSE)),"")</f>
        <v>DATE</v>
      </c>
      <c r="L38" s="80" t="str">
        <f>IFERROR(IF(LEN(VLOOKUP($B38,Attributes!$A$1:$F$379,6,FALSE))=0,"",VLOOKUP($B38,Attributes!$A$1:$F$379,6,FALSE)),"")</f>
        <v/>
      </c>
      <c r="M38" s="80" t="str">
        <f>IFERROR(IF(LEN(VLOOKUP($B38,Attributes!$A$1:$G$379,7,FALSE))=0,"",VLOOKUP($B38,Attributes!$A$1:$G$379,7,FALSE)),"")</f>
        <v>The start date for which Accreditation has been granted to an AWARDING ORGANISATION by a Regulator to award this QUALIFICATION ELEMENT.</v>
      </c>
      <c r="N38" s="80" t="str">
        <f>IFERROR(IF(LEN(VLOOKUP($B38,Attributes!$A$1:$H$379,8,FALSE))=0,"",VLOOKUP($B38,Attributes!$A$1:$H$379,8,FALSE)),"")</f>
        <v>This is the date an Award (qualification) is accredited from. For a qualification that does not go through the accreditation process it is the date the qualification is entered on the register. For accredited qualifications it is the date a qualification number is assigned by the regulator.</v>
      </c>
      <c r="O38" s="52"/>
      <c r="P38" s="53"/>
      <c r="Q38" s="53" t="s">
        <v>424</v>
      </c>
      <c r="R38" s="53"/>
      <c r="S38" s="54" t="s">
        <v>424</v>
      </c>
      <c r="T38" s="54" t="s">
        <v>1662</v>
      </c>
      <c r="U38" s="54" t="s">
        <v>182</v>
      </c>
      <c r="V38" s="27" t="str">
        <f t="shared" si="0"/>
        <v>OK</v>
      </c>
    </row>
    <row r="39" spans="1:22" ht="66.599999999999994" x14ac:dyDescent="0.35">
      <c r="A39" s="55" t="s">
        <v>179</v>
      </c>
      <c r="B39" s="55" t="s">
        <v>184</v>
      </c>
      <c r="C39" s="52">
        <v>6</v>
      </c>
      <c r="D39" s="52" t="s">
        <v>8</v>
      </c>
      <c r="E39" s="52" t="s">
        <v>8</v>
      </c>
      <c r="F39" s="52" t="s">
        <v>8</v>
      </c>
      <c r="G39" s="52" t="s">
        <v>1579</v>
      </c>
      <c r="H39" s="80" t="str">
        <f>IFERROR(IF(LEN(VLOOKUP($A39,Entities!$A$1:$C$116,3,FALSE))=0,"",VLOOKUP($A39,Entities!$A$1:$C$116,3,FALSE)),"")</f>
        <v>A part of a Qualification structure that is certificated.</v>
      </c>
      <c r="I39" s="80" t="str">
        <f>IFERROR(IF(LEN(VLOOKUP($A39,Entities!$A$1:$D$116,4,FALSE))=0,"",VLOOKUP($A39,Entities!$A$1:$D$116,4,FALSE)),"")</f>
        <v/>
      </c>
      <c r="J39" s="80" t="str">
        <f>IFERROR(IF(LEN(VLOOKUP($A39,Entities!$A$1:$E$116,5,FALSE))=0,"",VLOOKUP($A39,Entities!$A$1:$E$116,5,FALSE)),"")</f>
        <v>Qualification Element</v>
      </c>
      <c r="K39" s="80" t="str">
        <f>IFERROR(IF(LEN(VLOOKUP($B39,Attributes!$A$1:$C$379,3,FALSE))=0,"",VLOOKUP($B39,Attributes!$A$1:$C$379,3,FALSE)),"")</f>
        <v>NVARCHAR(4)</v>
      </c>
      <c r="L39" s="80" t="str">
        <f>IFERROR(IF(LEN(VLOOKUP($B39,Attributes!$A$1:$F$379,6,FALSE))=0,"",VLOOKUP($B39,Attributes!$A$1:$F$379,6,FALSE)),"")</f>
        <v/>
      </c>
      <c r="M39" s="80" t="str">
        <f>IFERROR(IF(LEN(VLOOKUP($B39,Attributes!$A$1:$G$379,7,FALSE))=0,"",VLOOKUP($B39,Attributes!$A$1:$G$379,7,FALSE)),"")</f>
        <v>The version number of a QE Award allocated by an AWARDING ORGANISATION. The AO Accreditation Version Number will indicate that a change has been made to the original Qualification Element by the owning AWARDING ORGANISATION, whilst retaining the original Accreditation Number as allocated by the Regulator.</v>
      </c>
      <c r="N39" s="80" t="str">
        <f>IFERROR(IF(LEN(VLOOKUP($B39,Attributes!$A$1:$H$379,8,FALSE))=0,"",VLOOKUP($B39,Attributes!$A$1:$H$379,8,FALSE)),"")</f>
        <v/>
      </c>
      <c r="O39" s="52"/>
      <c r="P39" s="53"/>
      <c r="Q39" s="53" t="s">
        <v>424</v>
      </c>
      <c r="R39" s="53"/>
      <c r="S39" s="54" t="s">
        <v>424</v>
      </c>
      <c r="T39" s="54" t="s">
        <v>1662</v>
      </c>
      <c r="U39" s="54" t="s">
        <v>184</v>
      </c>
      <c r="V39" s="27" t="str">
        <f t="shared" si="0"/>
        <v>OK</v>
      </c>
    </row>
    <row r="40" spans="1:22" ht="22.2" x14ac:dyDescent="0.35">
      <c r="A40" s="55" t="s">
        <v>179</v>
      </c>
      <c r="B40" s="55" t="s">
        <v>185</v>
      </c>
      <c r="C40" s="52">
        <v>7</v>
      </c>
      <c r="D40" s="52" t="s">
        <v>8</v>
      </c>
      <c r="E40" s="52" t="s">
        <v>6</v>
      </c>
      <c r="F40" s="52" t="s">
        <v>8</v>
      </c>
      <c r="G40" s="52"/>
      <c r="H40" s="80" t="str">
        <f>IFERROR(IF(LEN(VLOOKUP($A40,Entities!$A$1:$C$116,3,FALSE))=0,"",VLOOKUP($A40,Entities!$A$1:$C$116,3,FALSE)),"")</f>
        <v>A part of a Qualification structure that is certificated.</v>
      </c>
      <c r="I40" s="80" t="str">
        <f>IFERROR(IF(LEN(VLOOKUP($A40,Entities!$A$1:$D$116,4,FALSE))=0,"",VLOOKUP($A40,Entities!$A$1:$D$116,4,FALSE)),"")</f>
        <v/>
      </c>
      <c r="J40" s="80" t="str">
        <f>IFERROR(IF(LEN(VLOOKUP($A40,Entities!$A$1:$E$116,5,FALSE))=0,"",VLOOKUP($A40,Entities!$A$1:$E$116,5,FALSE)),"")</f>
        <v>Qualification Element</v>
      </c>
      <c r="K40" s="80" t="str">
        <f>IFERROR(IF(LEN(VLOOKUP($B40,Attributes!$A$1:$C$379,3,FALSE))=0,"",VLOOKUP($B40,Attributes!$A$1:$C$379,3,FALSE)),"")</f>
        <v>NVARCHAR(50)</v>
      </c>
      <c r="L40" s="80" t="str">
        <f>IFERROR(IF(LEN(VLOOKUP($B40,Attributes!$A$1:$F$379,6,FALSE))=0,"",VLOOKUP($B40,Attributes!$A$1:$F$379,6,FALSE)),"")</f>
        <v>Language_Type</v>
      </c>
      <c r="M40" s="80" t="str">
        <f>IFERROR(IF(LEN(VLOOKUP($B40,Attributes!$A$1:$G$379,7,FALSE))=0,"",VLOOKUP($B40,Attributes!$A$1:$G$379,7,FALSE)),"")</f>
        <v>A controlled list of values that identifies a language.</v>
      </c>
      <c r="N40" s="80" t="str">
        <f>IFERROR(IF(LEN(VLOOKUP($B40,Attributes!$A$1:$H$379,8,FALSE))=0,"",VLOOKUP($B40,Attributes!$A$1:$H$379,8,FALSE)),"")</f>
        <v>In this case is the language that will be used for assessment of this QUALIFICATION ELEMENT.</v>
      </c>
      <c r="O40" s="52"/>
      <c r="P40" s="53"/>
      <c r="Q40" s="53" t="s">
        <v>424</v>
      </c>
      <c r="R40" s="53"/>
      <c r="S40" s="54" t="s">
        <v>424</v>
      </c>
      <c r="T40" s="54" t="s">
        <v>1662</v>
      </c>
      <c r="U40" s="54" t="s">
        <v>185</v>
      </c>
      <c r="V40" s="27" t="str">
        <f t="shared" si="0"/>
        <v>OK</v>
      </c>
    </row>
    <row r="41" spans="1:22" ht="55.5" x14ac:dyDescent="0.35">
      <c r="A41" s="55" t="s">
        <v>179</v>
      </c>
      <c r="B41" s="55" t="s">
        <v>90</v>
      </c>
      <c r="C41" s="52">
        <v>8</v>
      </c>
      <c r="D41" s="52" t="s">
        <v>8</v>
      </c>
      <c r="E41" s="52" t="s">
        <v>6</v>
      </c>
      <c r="F41" s="52" t="s">
        <v>8</v>
      </c>
      <c r="G41" s="52" t="s">
        <v>1579</v>
      </c>
      <c r="H41" s="80" t="str">
        <f>IFERROR(IF(LEN(VLOOKUP($A41,Entities!$A$1:$C$116,3,FALSE))=0,"",VLOOKUP($A41,Entities!$A$1:$C$116,3,FALSE)),"")</f>
        <v>A part of a Qualification structure that is certificated.</v>
      </c>
      <c r="I41" s="80" t="str">
        <f>IFERROR(IF(LEN(VLOOKUP($A41,Entities!$A$1:$D$116,4,FALSE))=0,"",VLOOKUP($A41,Entities!$A$1:$D$116,4,FALSE)),"")</f>
        <v/>
      </c>
      <c r="J41" s="80" t="str">
        <f>IFERROR(IF(LEN(VLOOKUP($A41,Entities!$A$1:$E$116,5,FALSE))=0,"",VLOOKUP($A41,Entities!$A$1:$E$116,5,FALSE)),"")</f>
        <v>Qualification Element</v>
      </c>
      <c r="K41" s="80" t="str">
        <f>IFERROR(IF(LEN(VLOOKUP($B41,Attributes!$A$1:$C$379,3,FALSE))=0,"",VLOOKUP($B41,Attributes!$A$1:$C$379,3,FALSE)),"")</f>
        <v>VARCHAR(32)</v>
      </c>
      <c r="L41" s="80" t="str">
        <f>IFERROR(IF(LEN(VLOOKUP($B41,Attributes!$A$1:$F$379,6,FALSE))=0,"",VLOOKUP($B41,Attributes!$A$1:$F$379,6,FALSE)),"")</f>
        <v>Award_Level_Type</v>
      </c>
      <c r="M41" s="80" t="str">
        <f>IFERROR(IF(LEN(VLOOKUP($B41,Attributes!$A$1:$G$379,7,FALSE))=0,"",VLOOKUP($B41,Attributes!$A$1:$G$379,7,FALSE)),"")</f>
        <v>A controlled list of values that indicates the level of depth and breadth of learning associated with an AWARD, often used in conjunction with COURSE LENGTH TYPE, but is distinct from a level as described by a recognised QE Framework. For example, "Foundation", "Higher".</v>
      </c>
      <c r="N41" s="80" t="str">
        <f>IFERROR(IF(LEN(VLOOKUP($B41,Attributes!$A$1:$H$379,8,FALSE))=0,"",VLOOKUP($B41,Attributes!$A$1:$H$379,8,FALSE)),"")</f>
        <v/>
      </c>
      <c r="O41" s="52"/>
      <c r="P41" s="53"/>
      <c r="Q41" s="53" t="s">
        <v>424</v>
      </c>
      <c r="R41" s="53"/>
      <c r="S41" s="54"/>
      <c r="T41" s="54" t="s">
        <v>1662</v>
      </c>
      <c r="U41" s="54" t="s">
        <v>90</v>
      </c>
      <c r="V41" s="27" t="str">
        <f t="shared" si="0"/>
        <v>OK</v>
      </c>
    </row>
    <row r="42" spans="1:22" ht="44.4" x14ac:dyDescent="0.35">
      <c r="A42" s="55" t="s">
        <v>179</v>
      </c>
      <c r="B42" s="55" t="s">
        <v>92</v>
      </c>
      <c r="C42" s="52">
        <v>9</v>
      </c>
      <c r="D42" s="52" t="s">
        <v>8</v>
      </c>
      <c r="E42" s="52" t="s">
        <v>6</v>
      </c>
      <c r="F42" s="52" t="s">
        <v>8</v>
      </c>
      <c r="G42" s="52" t="s">
        <v>1579</v>
      </c>
      <c r="H42" s="80" t="str">
        <f>IFERROR(IF(LEN(VLOOKUP($A42,Entities!$A$1:$C$116,3,FALSE))=0,"",VLOOKUP($A42,Entities!$A$1:$C$116,3,FALSE)),"")</f>
        <v>A part of a Qualification structure that is certificated.</v>
      </c>
      <c r="I42" s="80" t="str">
        <f>IFERROR(IF(LEN(VLOOKUP($A42,Entities!$A$1:$D$116,4,FALSE))=0,"",VLOOKUP($A42,Entities!$A$1:$D$116,4,FALSE)),"")</f>
        <v/>
      </c>
      <c r="J42" s="80" t="str">
        <f>IFERROR(IF(LEN(VLOOKUP($A42,Entities!$A$1:$E$116,5,FALSE))=0,"",VLOOKUP($A42,Entities!$A$1:$E$116,5,FALSE)),"")</f>
        <v>Qualification Element</v>
      </c>
      <c r="K42" s="80" t="str">
        <f>IFERROR(IF(LEN(VLOOKUP($B42,Attributes!$A$1:$C$379,3,FALSE))=0,"",VLOOKUP($B42,Attributes!$A$1:$C$379,3,FALSE)),"")</f>
        <v>VARCHAR(60)</v>
      </c>
      <c r="L42" s="80" t="str">
        <f>IFERROR(IF(LEN(VLOOKUP($B42,Attributes!$A$1:$F$379,6,FALSE))=0,"",VLOOKUP($B42,Attributes!$A$1:$F$379,6,FALSE)),"")</f>
        <v>Award_Type</v>
      </c>
      <c r="M42" s="80" t="str">
        <f>IFERROR(IF(LEN(VLOOKUP($B42,Attributes!$A$1:$G$379,7,FALSE))=0,"",VLOOKUP($B42,Attributes!$A$1:$G$379,7,FALSE)),"")</f>
        <v>A controlled list of values that indicates the type of QUALIFICATION ELEMENT AWARD, which is reflective of the volume of learning required to achieve the AWARD. For example, "Additional", "Advanced", "Apprenticeship", "Professional".</v>
      </c>
      <c r="N42" s="80" t="str">
        <f>IFERROR(IF(LEN(VLOOKUP($B42,Attributes!$A$1:$H$379,8,FALSE))=0,"",VLOOKUP($B42,Attributes!$A$1:$H$379,8,FALSE)),"")</f>
        <v/>
      </c>
      <c r="O42" s="52"/>
      <c r="P42" s="53" t="s">
        <v>306</v>
      </c>
      <c r="Q42" s="53" t="s">
        <v>424</v>
      </c>
      <c r="R42" s="53"/>
      <c r="S42" s="54" t="s">
        <v>424</v>
      </c>
      <c r="T42" s="54" t="s">
        <v>1662</v>
      </c>
      <c r="U42" s="54" t="s">
        <v>92</v>
      </c>
      <c r="V42" s="27" t="str">
        <f t="shared" si="0"/>
        <v>OK</v>
      </c>
    </row>
    <row r="43" spans="1:22" ht="22.2" x14ac:dyDescent="0.35">
      <c r="A43" s="55" t="s">
        <v>179</v>
      </c>
      <c r="B43" s="55" t="s">
        <v>186</v>
      </c>
      <c r="C43" s="52">
        <v>10</v>
      </c>
      <c r="D43" s="52" t="s">
        <v>8</v>
      </c>
      <c r="E43" s="52" t="s">
        <v>8</v>
      </c>
      <c r="F43" s="52" t="s">
        <v>6</v>
      </c>
      <c r="G43" s="52" t="s">
        <v>1579</v>
      </c>
      <c r="H43" s="80" t="str">
        <f>IFERROR(IF(LEN(VLOOKUP($A43,Entities!$A$1:$C$116,3,FALSE))=0,"",VLOOKUP($A43,Entities!$A$1:$C$116,3,FALSE)),"")</f>
        <v>A part of a Qualification structure that is certificated.</v>
      </c>
      <c r="I43" s="80" t="str">
        <f>IFERROR(IF(LEN(VLOOKUP($A43,Entities!$A$1:$D$116,4,FALSE))=0,"",VLOOKUP($A43,Entities!$A$1:$D$116,4,FALSE)),"")</f>
        <v/>
      </c>
      <c r="J43" s="80" t="str">
        <f>IFERROR(IF(LEN(VLOOKUP($A43,Entities!$A$1:$E$116,5,FALSE))=0,"",VLOOKUP($A43,Entities!$A$1:$E$116,5,FALSE)),"")</f>
        <v>Qualification Element</v>
      </c>
      <c r="K43" s="80" t="str">
        <f>IFERROR(IF(LEN(VLOOKUP($B43,Attributes!$A$1:$C$379,3,FALSE))=0,"",VLOOKUP($B43,Attributes!$A$1:$C$379,3,FALSE)),"")</f>
        <v>BOOLEAN</v>
      </c>
      <c r="L43" s="80" t="str">
        <f>IFERROR(IF(LEN(VLOOKUP($B43,Attributes!$A$1:$F$379,6,FALSE))=0,"",VLOOKUP($B43,Attributes!$A$1:$F$379,6,FALSE)),"")</f>
        <v/>
      </c>
      <c r="M43" s="80" t="str">
        <f>IFERROR(IF(LEN(VLOOKUP($B43,Attributes!$A$1:$G$379,7,FALSE))=0,"",VLOOKUP($B43,Attributes!$A$1:$G$379,7,FALSE)),"")</f>
        <v>Indicates whether a Certificate of Unit Credit will be issued.</v>
      </c>
      <c r="N43" s="80" t="str">
        <f>IFERROR(IF(LEN(VLOOKUP($B43,Attributes!$A$1:$H$379,8,FALSE))=0,"",VLOOKUP($B43,Attributes!$A$1:$H$379,8,FALSE)),"")</f>
        <v>This determines that a certificate document will be issued upon achievement of this unit in accordance with published awarding organisation business processes.</v>
      </c>
      <c r="O43" s="52"/>
      <c r="P43" s="53"/>
      <c r="Q43" s="53" t="s">
        <v>424</v>
      </c>
      <c r="R43" s="53"/>
      <c r="S43" s="54" t="s">
        <v>424</v>
      </c>
      <c r="T43" s="54" t="s">
        <v>1662</v>
      </c>
      <c r="U43" s="54" t="s">
        <v>186</v>
      </c>
      <c r="V43" s="27" t="str">
        <f t="shared" si="0"/>
        <v>OK</v>
      </c>
    </row>
    <row r="44" spans="1:22" ht="22.2" x14ac:dyDescent="0.35">
      <c r="A44" s="55" t="s">
        <v>179</v>
      </c>
      <c r="B44" s="55" t="s">
        <v>187</v>
      </c>
      <c r="C44" s="52">
        <v>11</v>
      </c>
      <c r="D44" s="52" t="s">
        <v>8</v>
      </c>
      <c r="E44" s="52" t="s">
        <v>8</v>
      </c>
      <c r="F44" s="52" t="s">
        <v>8</v>
      </c>
      <c r="G44" s="52" t="s">
        <v>1579</v>
      </c>
      <c r="H44" s="80" t="str">
        <f>IFERROR(IF(LEN(VLOOKUP($A44,Entities!$A$1:$C$116,3,FALSE))=0,"",VLOOKUP($A44,Entities!$A$1:$C$116,3,FALSE)),"")</f>
        <v>A part of a Qualification structure that is certificated.</v>
      </c>
      <c r="I44" s="80" t="str">
        <f>IFERROR(IF(LEN(VLOOKUP($A44,Entities!$A$1:$D$116,4,FALSE))=0,"",VLOOKUP($A44,Entities!$A$1:$D$116,4,FALSE)),"")</f>
        <v/>
      </c>
      <c r="J44" s="80" t="str">
        <f>IFERROR(IF(LEN(VLOOKUP($A44,Entities!$A$1:$E$116,5,FALSE))=0,"",VLOOKUP($A44,Entities!$A$1:$E$116,5,FALSE)),"")</f>
        <v>Qualification Element</v>
      </c>
      <c r="K44" s="80" t="str">
        <f>IFERROR(IF(LEN(VLOOKUP($B44,Attributes!$A$1:$C$379,3,FALSE))=0,"",VLOOKUP($B44,Attributes!$A$1:$C$379,3,FALSE)),"")</f>
        <v>DATE</v>
      </c>
      <c r="L44" s="80" t="str">
        <f>IFERROR(IF(LEN(VLOOKUP($B44,Attributes!$A$1:$F$379,6,FALSE))=0,"",VLOOKUP($B44,Attributes!$A$1:$F$379,6,FALSE)),"")</f>
        <v/>
      </c>
      <c r="M44" s="80" t="str">
        <f>IFERROR(IF(LEN(VLOOKUP($B44,Attributes!$A$1:$G$379,7,FALSE))=0,"",VLOOKUP($B44,Attributes!$A$1:$G$379,7,FALSE)),"")</f>
        <v>The last possible AWARD date for the QUALIFICATION ELEMENT.</v>
      </c>
      <c r="N44" s="80" t="str">
        <f>IFERROR(IF(LEN(VLOOKUP($B44,Attributes!$A$1:$H$379,8,FALSE))=0,"",VLOOKUP($B44,Attributes!$A$1:$H$379,8,FALSE)),"")</f>
        <v>This is the last date a learner may be issued a certificate for an Award (qualification) by an AO. This will be the same as or later than the Operational End Date. Please see individual AOs for additional information.</v>
      </c>
      <c r="O44" s="52"/>
      <c r="P44" s="53"/>
      <c r="Q44" s="53" t="s">
        <v>424</v>
      </c>
      <c r="R44" s="53"/>
      <c r="S44" s="54" t="s">
        <v>424</v>
      </c>
      <c r="T44" s="54" t="s">
        <v>1662</v>
      </c>
      <c r="U44" s="54" t="s">
        <v>187</v>
      </c>
      <c r="V44" s="27" t="str">
        <f t="shared" si="0"/>
        <v>OK</v>
      </c>
    </row>
    <row r="45" spans="1:22" ht="22.2" x14ac:dyDescent="0.35">
      <c r="A45" s="55" t="s">
        <v>179</v>
      </c>
      <c r="B45" s="55" t="s">
        <v>188</v>
      </c>
      <c r="C45" s="52">
        <v>12</v>
      </c>
      <c r="D45" s="52" t="s">
        <v>8</v>
      </c>
      <c r="E45" s="52" t="s">
        <v>8</v>
      </c>
      <c r="F45" s="52" t="s">
        <v>8</v>
      </c>
      <c r="G45" s="52" t="s">
        <v>1579</v>
      </c>
      <c r="H45" s="80" t="str">
        <f>IFERROR(IF(LEN(VLOOKUP($A45,Entities!$A$1:$C$116,3,FALSE))=0,"",VLOOKUP($A45,Entities!$A$1:$C$116,3,FALSE)),"")</f>
        <v>A part of a Qualification structure that is certificated.</v>
      </c>
      <c r="I45" s="80" t="str">
        <f>IFERROR(IF(LEN(VLOOKUP($A45,Entities!$A$1:$D$116,4,FALSE))=0,"",VLOOKUP($A45,Entities!$A$1:$D$116,4,FALSE)),"")</f>
        <v/>
      </c>
      <c r="J45" s="80" t="str">
        <f>IFERROR(IF(LEN(VLOOKUP($A45,Entities!$A$1:$E$116,5,FALSE))=0,"",VLOOKUP($A45,Entities!$A$1:$E$116,5,FALSE)),"")</f>
        <v>Qualification Element</v>
      </c>
      <c r="K45" s="80" t="str">
        <f>IFERROR(IF(LEN(VLOOKUP($B45,Attributes!$A$1:$C$379,3,FALSE))=0,"",VLOOKUP($B45,Attributes!$A$1:$C$379,3,FALSE)),"")</f>
        <v>DATE</v>
      </c>
      <c r="L45" s="80" t="str">
        <f>IFERROR(IF(LEN(VLOOKUP($B45,Attributes!$A$1:$F$379,6,FALSE))=0,"",VLOOKUP($B45,Attributes!$A$1:$F$379,6,FALSE)),"")</f>
        <v/>
      </c>
      <c r="M45" s="80" t="str">
        <f>IFERROR(IF(LEN(VLOOKUP($B45,Attributes!$A$1:$G$379,7,FALSE))=0,"",VLOOKUP($B45,Attributes!$A$1:$G$379,7,FALSE)),"")</f>
        <v>The first possible AWARD date for the QUALIFICATION ELEMENT.</v>
      </c>
      <c r="N45" s="80" t="str">
        <f>IFERROR(IF(LEN(VLOOKUP($B45,Attributes!$A$1:$H$379,8,FALSE))=0,"",VLOOKUP($B45,Attributes!$A$1:$H$379,8,FALSE)),"")</f>
        <v>This is the earliest date a learner may be issued a certificate for an Award (qualification). Please see individual AOs for additional information.</v>
      </c>
      <c r="O45" s="52"/>
      <c r="P45" s="53"/>
      <c r="Q45" s="53" t="s">
        <v>424</v>
      </c>
      <c r="R45" s="53"/>
      <c r="S45" s="54" t="s">
        <v>424</v>
      </c>
      <c r="T45" s="54" t="s">
        <v>1662</v>
      </c>
      <c r="U45" s="54" t="s">
        <v>188</v>
      </c>
      <c r="V45" s="27" t="str">
        <f t="shared" si="0"/>
        <v>OK</v>
      </c>
    </row>
    <row r="46" spans="1:22" ht="77.7" x14ac:dyDescent="0.35">
      <c r="A46" s="55" t="s">
        <v>179</v>
      </c>
      <c r="B46" s="55" t="s">
        <v>190</v>
      </c>
      <c r="C46" s="52">
        <v>13</v>
      </c>
      <c r="D46" s="52" t="s">
        <v>8</v>
      </c>
      <c r="E46" s="52" t="s">
        <v>8</v>
      </c>
      <c r="F46" s="52" t="s">
        <v>6</v>
      </c>
      <c r="G46" s="52" t="s">
        <v>1579</v>
      </c>
      <c r="H46" s="80" t="str">
        <f>IFERROR(IF(LEN(VLOOKUP($A46,Entities!$A$1:$C$116,3,FALSE))=0,"",VLOOKUP($A46,Entities!$A$1:$C$116,3,FALSE)),"")</f>
        <v>A part of a Qualification structure that is certificated.</v>
      </c>
      <c r="I46" s="80" t="str">
        <f>IFERROR(IF(LEN(VLOOKUP($A46,Entities!$A$1:$D$116,4,FALSE))=0,"",VLOOKUP($A46,Entities!$A$1:$D$116,4,FALSE)),"")</f>
        <v/>
      </c>
      <c r="J46" s="80" t="str">
        <f>IFERROR(IF(LEN(VLOOKUP($A46,Entities!$A$1:$E$116,5,FALSE))=0,"",VLOOKUP($A46,Entities!$A$1:$E$116,5,FALSE)),"")</f>
        <v>Qualification Element</v>
      </c>
      <c r="K46" s="80" t="str">
        <f>IFERROR(IF(LEN(VLOOKUP($B46,Attributes!$A$1:$C$379,3,FALSE))=0,"",VLOOKUP($B46,Attributes!$A$1:$C$379,3,FALSE)),"")</f>
        <v>BOOLEAN</v>
      </c>
      <c r="L46" s="80" t="str">
        <f>IFERROR(IF(LEN(VLOOKUP($B46,Attributes!$A$1:$F$379,6,FALSE))=0,"",VLOOKUP($B46,Attributes!$A$1:$F$379,6,FALSE)),"")</f>
        <v/>
      </c>
      <c r="M46" s="80" t="str">
        <f>IFERROR(IF(LEN(VLOOKUP($B46,Attributes!$A$1:$G$379,7,FALSE))=0,"",VLOOKUP($B46,Attributes!$A$1:$G$379,7,FALSE)),"")</f>
        <v>Indicates that details of QUALIFICATION ELEMENTs that contributed to the published Result will be listed out when full certification is achieved.</v>
      </c>
      <c r="N46" s="80" t="str">
        <f>IFERROR(IF(LEN(VLOOKUP($B46,Attributes!$A$1:$H$379,8,FALSE))=0,"",VLOOKUP($B46,Attributes!$A$1:$H$379,8,FALSE)),"")</f>
        <v xml:space="preserve">This flag can be used for any unitised award. For example, where the Contributing_Units_Listed_Flag is published in the product catalogue against a unitised qualification that is taken in a linear manner (ie 100% terminal rule), it indicates that when the Award result is issued via A2C, contributing individual unit results will be referenced. This will assist MIS users where coursework has been transferred.
For VQ, the Contributing_Units_Listed_Flag may be used with or without the Cert_of_Unit_Credit_Issued_Flag.
</v>
      </c>
      <c r="O46" s="52"/>
      <c r="P46" s="53"/>
      <c r="Q46" s="53" t="s">
        <v>424</v>
      </c>
      <c r="R46" s="53"/>
      <c r="S46" s="54" t="s">
        <v>424</v>
      </c>
      <c r="T46" s="54" t="s">
        <v>1662</v>
      </c>
      <c r="U46" s="54" t="s">
        <v>190</v>
      </c>
      <c r="V46" s="27" t="str">
        <f t="shared" si="0"/>
        <v>OK</v>
      </c>
    </row>
    <row r="47" spans="1:22" ht="55.5" x14ac:dyDescent="0.35">
      <c r="A47" s="55" t="s">
        <v>179</v>
      </c>
      <c r="B47" s="55" t="s">
        <v>94</v>
      </c>
      <c r="C47" s="52">
        <v>14</v>
      </c>
      <c r="D47" s="52" t="s">
        <v>8</v>
      </c>
      <c r="E47" s="52" t="s">
        <v>6</v>
      </c>
      <c r="F47" s="52" t="s">
        <v>8</v>
      </c>
      <c r="G47" s="52" t="s">
        <v>1579</v>
      </c>
      <c r="H47" s="80" t="str">
        <f>IFERROR(IF(LEN(VLOOKUP($A47,Entities!$A$1:$C$116,3,FALSE))=0,"",VLOOKUP($A47,Entities!$A$1:$C$116,3,FALSE)),"")</f>
        <v>A part of a Qualification structure that is certificated.</v>
      </c>
      <c r="I47" s="80" t="str">
        <f>IFERROR(IF(LEN(VLOOKUP($A47,Entities!$A$1:$D$116,4,FALSE))=0,"",VLOOKUP($A47,Entities!$A$1:$D$116,4,FALSE)),"")</f>
        <v/>
      </c>
      <c r="J47" s="80" t="str">
        <f>IFERROR(IF(LEN(VLOOKUP($A47,Entities!$A$1:$E$116,5,FALSE))=0,"",VLOOKUP($A47,Entities!$A$1:$E$116,5,FALSE)),"")</f>
        <v>Qualification Element</v>
      </c>
      <c r="K47" s="80" t="str">
        <f>IFERROR(IF(LEN(VLOOKUP($B47,Attributes!$A$1:$C$379,3,FALSE))=0,"",VLOOKUP($B47,Attributes!$A$1:$C$379,3,FALSE)),"")</f>
        <v>NVARCHAR(32)</v>
      </c>
      <c r="L47" s="80" t="str">
        <f>IFERROR(IF(LEN(VLOOKUP($B47,Attributes!$A$1:$F$379,6,FALSE))=0,"",VLOOKUP($B47,Attributes!$A$1:$F$379,6,FALSE)),"")</f>
        <v>Course_Length_Type</v>
      </c>
      <c r="M47" s="80" t="str">
        <f>IFERROR(IF(LEN(VLOOKUP($B47,Attributes!$A$1:$G$379,7,FALSE))=0,"",VLOOKUP($B47,Attributes!$A$1:$G$379,7,FALSE)),"")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N47" s="80" t="str">
        <f>IFERROR(IF(LEN(VLOOKUP($B47,Attributes!$A$1:$H$379,8,FALSE))=0,"",VLOOKUP($B47,Attributes!$A$1:$H$379,8,FALSE)),"")</f>
        <v/>
      </c>
      <c r="O47" s="52"/>
      <c r="P47" s="53" t="s">
        <v>306</v>
      </c>
      <c r="Q47" s="53" t="s">
        <v>424</v>
      </c>
      <c r="R47" s="53"/>
      <c r="S47" s="54" t="s">
        <v>424</v>
      </c>
      <c r="T47" s="54" t="s">
        <v>1662</v>
      </c>
      <c r="U47" s="54" t="s">
        <v>94</v>
      </c>
      <c r="V47" s="27" t="str">
        <f t="shared" si="0"/>
        <v>OK</v>
      </c>
    </row>
    <row r="48" spans="1:22" ht="33.299999999999997" x14ac:dyDescent="0.35">
      <c r="A48" s="55" t="s">
        <v>179</v>
      </c>
      <c r="B48" s="55" t="s">
        <v>191</v>
      </c>
      <c r="C48" s="52">
        <v>15</v>
      </c>
      <c r="D48" s="52" t="s">
        <v>8</v>
      </c>
      <c r="E48" s="52" t="s">
        <v>8</v>
      </c>
      <c r="F48" s="52" t="s">
        <v>6</v>
      </c>
      <c r="G48" s="52" t="s">
        <v>1579</v>
      </c>
      <c r="H48" s="80" t="str">
        <f>IFERROR(IF(LEN(VLOOKUP($A48,Entities!$A$1:$C$116,3,FALSE))=0,"",VLOOKUP($A48,Entities!$A$1:$C$116,3,FALSE)),"")</f>
        <v>A part of a Qualification structure that is certificated.</v>
      </c>
      <c r="I48" s="80" t="str">
        <f>IFERROR(IF(LEN(VLOOKUP($A48,Entities!$A$1:$D$116,4,FALSE))=0,"",VLOOKUP($A48,Entities!$A$1:$D$116,4,FALSE)),"")</f>
        <v/>
      </c>
      <c r="J48" s="80" t="str">
        <f>IFERROR(IF(LEN(VLOOKUP($A48,Entities!$A$1:$E$116,5,FALSE))=0,"",VLOOKUP($A48,Entities!$A$1:$E$116,5,FALSE)),"")</f>
        <v>Qualification Element</v>
      </c>
      <c r="K48" s="80" t="str">
        <f>IFERROR(IF(LEN(VLOOKUP($B48,Attributes!$A$1:$C$379,3,FALSE))=0,"",VLOOKUP($B48,Attributes!$A$1:$C$379,3,FALSE)),"")</f>
        <v>BOOLEAN</v>
      </c>
      <c r="L48" s="80" t="str">
        <f>IFERROR(IF(LEN(VLOOKUP($B48,Attributes!$A$1:$F$379,6,FALSE))=0,"",VLOOKUP($B48,Attributes!$A$1:$F$379,6,FALSE)),"")</f>
        <v/>
      </c>
      <c r="M48" s="80" t="str">
        <f>IFERROR(IF(LEN(VLOOKUP($B48,Attributes!$A$1:$G$379,7,FALSE))=0,"",VLOOKUP($B48,Attributes!$A$1:$G$379,7,FALSE)),"")</f>
        <v>Indicates whether or not an endorsed title for this QUALIFICATION needs to be supplied by the CENTRE when submitting a Learner Order.</v>
      </c>
      <c r="N48" s="80" t="str">
        <f>IFERROR(IF(LEN(VLOOKUP($B48,Attributes!$A$1:$H$379,8,FALSE))=0,"",VLOOKUP($B48,Attributes!$A$1:$H$379,8,FALSE)),"")</f>
        <v>Endorsed titles are relevant for qualifications where learners may choose a specialism; eg some Physical Education QEs allow a named sports specialism.</v>
      </c>
      <c r="O48" s="52"/>
      <c r="P48" s="53"/>
      <c r="Q48" s="53" t="s">
        <v>424</v>
      </c>
      <c r="R48" s="53"/>
      <c r="S48" s="54" t="s">
        <v>424</v>
      </c>
      <c r="T48" s="54" t="s">
        <v>1662</v>
      </c>
      <c r="U48" s="54" t="s">
        <v>191</v>
      </c>
      <c r="V48" s="27" t="str">
        <f t="shared" si="0"/>
        <v>OK</v>
      </c>
    </row>
    <row r="49" spans="1:22" ht="33.299999999999997" x14ac:dyDescent="0.35">
      <c r="A49" s="55" t="s">
        <v>179</v>
      </c>
      <c r="B49" s="55" t="s">
        <v>193</v>
      </c>
      <c r="C49" s="52">
        <v>16</v>
      </c>
      <c r="D49" s="52" t="s">
        <v>8</v>
      </c>
      <c r="E49" s="52" t="s">
        <v>8</v>
      </c>
      <c r="F49" s="52" t="s">
        <v>8</v>
      </c>
      <c r="G49" s="52" t="s">
        <v>1579</v>
      </c>
      <c r="H49" s="80" t="str">
        <f>IFERROR(IF(LEN(VLOOKUP($A49,Entities!$A$1:$C$116,3,FALSE))=0,"",VLOOKUP($A49,Entities!$A$1:$C$116,3,FALSE)),"")</f>
        <v>A part of a Qualification structure that is certificated.</v>
      </c>
      <c r="I49" s="80" t="str">
        <f>IFERROR(IF(LEN(VLOOKUP($A49,Entities!$A$1:$D$116,4,FALSE))=0,"",VLOOKUP($A49,Entities!$A$1:$D$116,4,FALSE)),"")</f>
        <v/>
      </c>
      <c r="J49" s="80" t="str">
        <f>IFERROR(IF(LEN(VLOOKUP($A49,Entities!$A$1:$E$116,5,FALSE))=0,"",VLOOKUP($A49,Entities!$A$1:$E$116,5,FALSE)),"")</f>
        <v>Qualification Element</v>
      </c>
      <c r="K49" s="80" t="str">
        <f>IFERROR(IF(LEN(VLOOKUP($B49,Attributes!$A$1:$C$379,3,FALSE))=0,"",VLOOKUP($B49,Attributes!$A$1:$C$379,3,FALSE)),"")</f>
        <v>DATE</v>
      </c>
      <c r="L49" s="80" t="str">
        <f>IFERROR(IF(LEN(VLOOKUP($B49,Attributes!$A$1:$F$379,6,FALSE))=0,"",VLOOKUP($B49,Attributes!$A$1:$F$379,6,FALSE)),"")</f>
        <v/>
      </c>
      <c r="M49" s="80" t="str">
        <f>IFERROR(IF(LEN(VLOOKUP($B49,Attributes!$A$1:$G$379,7,FALSE))=0,"",VLOOKUP($B49,Attributes!$A$1:$G$379,7,FALSE)),"")</f>
        <v>The date after which Learners can no longer submit an order for a Qualification; this will be the same as or earlier than the Certification End Date.</v>
      </c>
      <c r="N49" s="80" t="str">
        <f>IFERROR(IF(LEN(VLOOKUP($B49,Attributes!$A$1:$H$379,8,FALSE))=0,"",VLOOKUP($B49,Attributes!$A$1:$H$379,8,FALSE)),"")</f>
        <v>This is the last date an order transaction for a learner may be submitted for an Award (qualification) by an AO. Please see individual AOs for additional information.</v>
      </c>
      <c r="O49" s="52"/>
      <c r="P49" s="53"/>
      <c r="Q49" s="53" t="s">
        <v>424</v>
      </c>
      <c r="R49" s="53"/>
      <c r="S49" s="54" t="s">
        <v>424</v>
      </c>
      <c r="T49" s="54" t="s">
        <v>1662</v>
      </c>
      <c r="U49" s="54" t="s">
        <v>193</v>
      </c>
      <c r="V49" s="27" t="str">
        <f t="shared" si="0"/>
        <v>OK</v>
      </c>
    </row>
    <row r="50" spans="1:22" ht="33.299999999999997" x14ac:dyDescent="0.35">
      <c r="A50" s="55" t="s">
        <v>179</v>
      </c>
      <c r="B50" s="55" t="s">
        <v>194</v>
      </c>
      <c r="C50" s="52">
        <v>17</v>
      </c>
      <c r="D50" s="52" t="s">
        <v>8</v>
      </c>
      <c r="E50" s="52" t="s">
        <v>8</v>
      </c>
      <c r="F50" s="52" t="s">
        <v>8</v>
      </c>
      <c r="G50" s="52" t="s">
        <v>1579</v>
      </c>
      <c r="H50" s="80" t="str">
        <f>IFERROR(IF(LEN(VLOOKUP($A50,Entities!$A$1:$C$116,3,FALSE))=0,"",VLOOKUP($A50,Entities!$A$1:$C$116,3,FALSE)),"")</f>
        <v>A part of a Qualification structure that is certificated.</v>
      </c>
      <c r="I50" s="80" t="str">
        <f>IFERROR(IF(LEN(VLOOKUP($A50,Entities!$A$1:$D$116,4,FALSE))=0,"",VLOOKUP($A50,Entities!$A$1:$D$116,4,FALSE)),"")</f>
        <v/>
      </c>
      <c r="J50" s="80" t="str">
        <f>IFERROR(IF(LEN(VLOOKUP($A50,Entities!$A$1:$E$116,5,FALSE))=0,"",VLOOKUP($A50,Entities!$A$1:$E$116,5,FALSE)),"")</f>
        <v>Qualification Element</v>
      </c>
      <c r="K50" s="80" t="str">
        <f>IFERROR(IF(LEN(VLOOKUP($B50,Attributes!$A$1:$C$379,3,FALSE))=0,"",VLOOKUP($B50,Attributes!$A$1:$C$379,3,FALSE)),"")</f>
        <v>DATE</v>
      </c>
      <c r="L50" s="80" t="str">
        <f>IFERROR(IF(LEN(VLOOKUP($B50,Attributes!$A$1:$F$379,6,FALSE))=0,"",VLOOKUP($B50,Attributes!$A$1:$F$379,6,FALSE)),"")</f>
        <v/>
      </c>
      <c r="M50" s="80" t="str">
        <f>IFERROR(IF(LEN(VLOOKUP($B50,Attributes!$A$1:$G$379,7,FALSE))=0,"",VLOOKUP($B50,Attributes!$A$1:$G$379,7,FALSE)),"")</f>
        <v>The date from which LEARNERs can first submit an order for a QUALIFICATION; this will be the same as, or later than, the date for which a QUALIFICATION is first regulated.</v>
      </c>
      <c r="N50" s="80" t="str">
        <f>IFERROR(IF(LEN(VLOOKUP($B50,Attributes!$A$1:$H$379,8,FALSE))=0,"",VLOOKUP($B50,Attributes!$A$1:$H$379,8,FALSE)),"")</f>
        <v xml:space="preserve">This is the first date an order transaction for a learner may be submitted for an Award (qualification) by an AO. Please see individual AOs for additional information. </v>
      </c>
      <c r="O50" s="52"/>
      <c r="P50" s="53"/>
      <c r="Q50" s="53" t="s">
        <v>424</v>
      </c>
      <c r="R50" s="53"/>
      <c r="S50" s="54" t="s">
        <v>424</v>
      </c>
      <c r="T50" s="54" t="s">
        <v>1662</v>
      </c>
      <c r="U50" s="54" t="s">
        <v>194</v>
      </c>
      <c r="V50" s="27" t="str">
        <f t="shared" si="0"/>
        <v>OK</v>
      </c>
    </row>
    <row r="51" spans="1:22" ht="33.299999999999997" x14ac:dyDescent="0.35">
      <c r="A51" s="55" t="s">
        <v>179</v>
      </c>
      <c r="B51" s="55" t="s">
        <v>88</v>
      </c>
      <c r="C51" s="52">
        <v>18</v>
      </c>
      <c r="D51" s="52" t="s">
        <v>8</v>
      </c>
      <c r="E51" s="52" t="s">
        <v>6</v>
      </c>
      <c r="F51" s="52" t="s">
        <v>8</v>
      </c>
      <c r="G51" s="52" t="s">
        <v>1579</v>
      </c>
      <c r="H51" s="80" t="str">
        <f>IFERROR(IF(LEN(VLOOKUP($A51,Entities!$A$1:$C$116,3,FALSE))=0,"",VLOOKUP($A51,Entities!$A$1:$C$116,3,FALSE)),"")</f>
        <v>A part of a Qualification structure that is certificated.</v>
      </c>
      <c r="I51" s="80" t="str">
        <f>IFERROR(IF(LEN(VLOOKUP($A51,Entities!$A$1:$D$116,4,FALSE))=0,"",VLOOKUP($A51,Entities!$A$1:$D$116,4,FALSE)),"")</f>
        <v/>
      </c>
      <c r="J51" s="80" t="str">
        <f>IFERROR(IF(LEN(VLOOKUP($A51,Entities!$A$1:$E$116,5,FALSE))=0,"",VLOOKUP($A51,Entities!$A$1:$E$116,5,FALSE)),"")</f>
        <v>Qualification Element</v>
      </c>
      <c r="K51" s="80" t="str">
        <f>IFERROR(IF(LEN(VLOOKUP($B51,Attributes!$A$1:$C$379,3,FALSE))=0,"",VLOOKUP($B51,Attributes!$A$1:$C$379,3,FALSE)),"")</f>
        <v>NVARCHAR(32)</v>
      </c>
      <c r="L51" s="80" t="str">
        <f>IFERROR(IF(LEN(VLOOKUP($B51,Attributes!$A$1:$F$379,6,FALSE))=0,"",VLOOKUP($B51,Attributes!$A$1:$F$379,6,FALSE)),"")</f>
        <v>QE_Delivery_Model_Type</v>
      </c>
      <c r="M51" s="80" t="str">
        <f>IFERROR(IF(LEN(VLOOKUP($B51,Attributes!$A$1:$G$379,7,FALSE))=0,"",VLOOKUP($B51,Attributes!$A$1:$G$379,7,FALSE)),"")</f>
        <v>A controlled list of values that defines the type of the delivery model for this QUALIFICATION ELEMENT AWARD. E.g. "Linear", "Modular".</v>
      </c>
      <c r="N51" s="80" t="str">
        <f>IFERROR(IF(LEN(VLOOKUP($B51,Attributes!$A$1:$H$379,8,FALSE))=0,"",VLOOKUP($B51,Attributes!$A$1:$H$379,8,FALSE)),"")</f>
        <v/>
      </c>
      <c r="O51" s="52"/>
      <c r="P51" s="53"/>
      <c r="Q51" s="53" t="s">
        <v>424</v>
      </c>
      <c r="R51" s="53"/>
      <c r="S51" s="54" t="s">
        <v>424</v>
      </c>
      <c r="T51" s="54" t="s">
        <v>1662</v>
      </c>
      <c r="U51" s="54" t="s">
        <v>88</v>
      </c>
      <c r="V51" s="27" t="str">
        <f t="shared" si="0"/>
        <v>OK</v>
      </c>
    </row>
    <row r="52" spans="1:22" ht="22.2" x14ac:dyDescent="0.35">
      <c r="A52" s="55" t="s">
        <v>179</v>
      </c>
      <c r="B52" s="55" t="s">
        <v>288</v>
      </c>
      <c r="C52" s="52">
        <v>19</v>
      </c>
      <c r="D52" s="52" t="s">
        <v>8</v>
      </c>
      <c r="E52" s="52" t="s">
        <v>8</v>
      </c>
      <c r="F52" s="52" t="s">
        <v>6</v>
      </c>
      <c r="G52" s="52" t="s">
        <v>1579</v>
      </c>
      <c r="H52" s="80" t="str">
        <f>IFERROR(IF(LEN(VLOOKUP($A52,Entities!$A$1:$C$116,3,FALSE))=0,"",VLOOKUP($A52,Entities!$A$1:$C$116,3,FALSE)),"")</f>
        <v>A part of a Qualification structure that is certificated.</v>
      </c>
      <c r="I52" s="80" t="str">
        <f>IFERROR(IF(LEN(VLOOKUP($A52,Entities!$A$1:$D$116,4,FALSE))=0,"",VLOOKUP($A52,Entities!$A$1:$D$116,4,FALSE)),"")</f>
        <v/>
      </c>
      <c r="J52" s="80" t="str">
        <f>IFERROR(IF(LEN(VLOOKUP($A52,Entities!$A$1:$E$116,5,FALSE))=0,"",VLOOKUP($A52,Entities!$A$1:$E$116,5,FALSE)),"")</f>
        <v>Qualification Element</v>
      </c>
      <c r="K52" s="80" t="str">
        <f>IFERROR(IF(LEN(VLOOKUP($B52,Attributes!$A$1:$C$379,3,FALSE))=0,"",VLOOKUP($B52,Attributes!$A$1:$C$379,3,FALSE)),"")</f>
        <v>BOOLEAN</v>
      </c>
      <c r="L52" s="80" t="str">
        <f>IFERROR(IF(LEN(VLOOKUP($B52,Attributes!$A$1:$F$379,6,FALSE))=0,"",VLOOKUP($B52,Attributes!$A$1:$F$379,6,FALSE)),"")</f>
        <v/>
      </c>
      <c r="M52" s="80" t="str">
        <f>IFERROR(IF(LEN(VLOOKUP($B52,Attributes!$A$1:$G$379,7,FALSE))=0,"",VLOOKUP($B52,Attributes!$A$1:$G$379,7,FALSE)),"")</f>
        <v>Identifies whether detailed evidence requirements are provided for this QUALIFICATION ELEMENT.</v>
      </c>
      <c r="N52" s="80" t="str">
        <f>IFERROR(IF(LEN(VLOOKUP($B52,Attributes!$A$1:$H$379,8,FALSE))=0,"",VLOOKUP($B52,Attributes!$A$1:$H$379,8,FALSE)),"")</f>
        <v/>
      </c>
      <c r="O52" s="52" t="s">
        <v>865</v>
      </c>
      <c r="P52" s="53"/>
      <c r="Q52" s="53" t="s">
        <v>424</v>
      </c>
      <c r="R52" s="53"/>
      <c r="S52" s="54" t="s">
        <v>424</v>
      </c>
      <c r="T52" s="54" t="s">
        <v>1662</v>
      </c>
      <c r="U52" s="54" t="s">
        <v>288</v>
      </c>
      <c r="V52" s="27" t="str">
        <f t="shared" si="0"/>
        <v>OK</v>
      </c>
    </row>
    <row r="53" spans="1:22" ht="33.299999999999997" x14ac:dyDescent="0.35">
      <c r="A53" s="55" t="s">
        <v>179</v>
      </c>
      <c r="B53" s="55" t="s">
        <v>101</v>
      </c>
      <c r="C53" s="52">
        <v>20</v>
      </c>
      <c r="D53" s="52" t="s">
        <v>8</v>
      </c>
      <c r="E53" s="52" t="s">
        <v>6</v>
      </c>
      <c r="F53" s="52" t="s">
        <v>8</v>
      </c>
      <c r="G53" s="52" t="s">
        <v>1579</v>
      </c>
      <c r="H53" s="80" t="str">
        <f>IFERROR(IF(LEN(VLOOKUP($A53,Entities!$A$1:$C$116,3,FALSE))=0,"",VLOOKUP($A53,Entities!$A$1:$C$116,3,FALSE)),"")</f>
        <v>A part of a Qualification structure that is certificated.</v>
      </c>
      <c r="I53" s="80" t="str">
        <f>IFERROR(IF(LEN(VLOOKUP($A53,Entities!$A$1:$D$116,4,FALSE))=0,"",VLOOKUP($A53,Entities!$A$1:$D$116,4,FALSE)),"")</f>
        <v/>
      </c>
      <c r="J53" s="80" t="str">
        <f>IFERROR(IF(LEN(VLOOKUP($A53,Entities!$A$1:$E$116,5,FALSE))=0,"",VLOOKUP($A53,Entities!$A$1:$E$116,5,FALSE)),"")</f>
        <v>Qualification Element</v>
      </c>
      <c r="K53" s="80" t="str">
        <f>IFERROR(IF(LEN(VLOOKUP($B53,Attributes!$A$1:$C$379,3,FALSE))=0,"",VLOOKUP($B53,Attributes!$A$1:$C$379,3,FALSE)),"")</f>
        <v>NVARCHAR(32)</v>
      </c>
      <c r="L53" s="80" t="str">
        <f>IFERROR(IF(LEN(VLOOKUP($B53,Attributes!$A$1:$F$379,6,FALSE))=0,"",VLOOKUP($B53,Attributes!$A$1:$F$379,6,FALSE)),"")</f>
        <v>QE_Evidence_Requirement_Type</v>
      </c>
      <c r="M53" s="80" t="str">
        <f>IFERROR(IF(LEN(VLOOKUP($B53,Attributes!$A$1:$G$379,7,FALSE))=0,"",VLOOKUP($B53,Attributes!$A$1:$G$379,7,FALSE)),"")</f>
        <v>A controlled list of values that categorises the type of evidence required for a QUALIFICATION ELEMENT AWARD. E.g. "Written", "Verbal", "Forms" etc.</v>
      </c>
      <c r="N53" s="80" t="str">
        <f>IFERROR(IF(LEN(VLOOKUP($B53,Attributes!$A$1:$H$379,8,FALSE))=0,"",VLOOKUP($B53,Attributes!$A$1:$H$379,8,FALSE)),"")</f>
        <v/>
      </c>
      <c r="O53" s="52"/>
      <c r="P53" s="53"/>
      <c r="Q53" s="53"/>
      <c r="R53" s="53"/>
      <c r="S53" s="54"/>
      <c r="T53" s="54" t="s">
        <v>1662</v>
      </c>
      <c r="U53" s="54" t="s">
        <v>101</v>
      </c>
      <c r="V53" s="27" t="str">
        <f t="shared" si="0"/>
        <v>OK</v>
      </c>
    </row>
    <row r="54" spans="1:22" ht="33.299999999999997" x14ac:dyDescent="0.35">
      <c r="A54" s="55" t="s">
        <v>179</v>
      </c>
      <c r="B54" s="55" t="s">
        <v>195</v>
      </c>
      <c r="C54" s="52">
        <v>21</v>
      </c>
      <c r="D54" s="52" t="s">
        <v>8</v>
      </c>
      <c r="E54" s="52" t="s">
        <v>8</v>
      </c>
      <c r="F54" s="52" t="s">
        <v>8</v>
      </c>
      <c r="G54" s="52" t="s">
        <v>1579</v>
      </c>
      <c r="H54" s="80" t="str">
        <f>IFERROR(IF(LEN(VLOOKUP($A54,Entities!$A$1:$C$116,3,FALSE))=0,"",VLOOKUP($A54,Entities!$A$1:$C$116,3,FALSE)),"")</f>
        <v>A part of a Qualification structure that is certificated.</v>
      </c>
      <c r="I54" s="80" t="str">
        <f>IFERROR(IF(LEN(VLOOKUP($A54,Entities!$A$1:$D$116,4,FALSE))=0,"",VLOOKUP($A54,Entities!$A$1:$D$116,4,FALSE)),"")</f>
        <v/>
      </c>
      <c r="J54" s="80" t="str">
        <f>IFERROR(IF(LEN(VLOOKUP($A54,Entities!$A$1:$E$116,5,FALSE))=0,"",VLOOKUP($A54,Entities!$A$1:$E$116,5,FALSE)),"")</f>
        <v>Qualification Element</v>
      </c>
      <c r="K54" s="80" t="str">
        <f>IFERROR(IF(LEN(VLOOKUP($B54,Attributes!$A$1:$C$379,3,FALSE))=0,"",VLOOKUP($B54,Attributes!$A$1:$C$379,3,FALSE)),"")</f>
        <v>INTEGER</v>
      </c>
      <c r="L54" s="80" t="str">
        <f>IFERROR(IF(LEN(VLOOKUP($B54,Attributes!$A$1:$F$379,6,FALSE))=0,"",VLOOKUP($B54,Attributes!$A$1:$F$379,6,FALSE)),"")</f>
        <v/>
      </c>
      <c r="M54" s="80" t="str">
        <f>IFERROR(IF(LEN(VLOOKUP($B54,Attributes!$A$1:$G$379,7,FALSE))=0,"",VLOOKUP($B54,Attributes!$A$1:$G$379,7,FALSE)),"")</f>
        <v>Number of months a registration is maintained by the AWARDING ORGANISATION after the LEARNING PROVIDER receives confirmation of it.</v>
      </c>
      <c r="N54" s="80" t="str">
        <f>IFERROR(IF(LEN(VLOOKUP($B54,Attributes!$A$1:$H$379,8,FALSE))=0,"",VLOOKUP($B54,Attributes!$A$1:$H$379,8,FALSE)),"")</f>
        <v xml:space="preserve">A value of '0' indicates there is no expiry. 
If the AWARDING ORGANISATION supports registration and no value is provided then a value of '0' is assumed.
</v>
      </c>
      <c r="O54" s="52"/>
      <c r="P54" s="53"/>
      <c r="Q54" s="53" t="s">
        <v>424</v>
      </c>
      <c r="R54" s="53"/>
      <c r="S54" s="54" t="s">
        <v>424</v>
      </c>
      <c r="T54" s="54" t="s">
        <v>1662</v>
      </c>
      <c r="U54" s="54" t="s">
        <v>195</v>
      </c>
      <c r="V54" s="27" t="str">
        <f t="shared" si="0"/>
        <v>OK</v>
      </c>
    </row>
    <row r="55" spans="1:22" ht="22.2" x14ac:dyDescent="0.35">
      <c r="A55" s="55" t="s">
        <v>179</v>
      </c>
      <c r="B55" s="55" t="s">
        <v>196</v>
      </c>
      <c r="C55" s="52">
        <v>22</v>
      </c>
      <c r="D55" s="52" t="s">
        <v>8</v>
      </c>
      <c r="E55" s="52" t="s">
        <v>8</v>
      </c>
      <c r="F55" s="52" t="s">
        <v>8</v>
      </c>
      <c r="G55" s="52" t="s">
        <v>1579</v>
      </c>
      <c r="H55" s="80" t="str">
        <f>IFERROR(IF(LEN(VLOOKUP($A55,Entities!$A$1:$C$116,3,FALSE))=0,"",VLOOKUP($A55,Entities!$A$1:$C$116,3,FALSE)),"")</f>
        <v>A part of a Qualification structure that is certificated.</v>
      </c>
      <c r="I55" s="80" t="str">
        <f>IFERROR(IF(LEN(VLOOKUP($A55,Entities!$A$1:$D$116,4,FALSE))=0,"",VLOOKUP($A55,Entities!$A$1:$D$116,4,FALSE)),"")</f>
        <v/>
      </c>
      <c r="J55" s="80" t="str">
        <f>IFERROR(IF(LEN(VLOOKUP($A55,Entities!$A$1:$E$116,5,FALSE))=0,"",VLOOKUP($A55,Entities!$A$1:$E$116,5,FALSE)),"")</f>
        <v>Qualification Element</v>
      </c>
      <c r="K55" s="80" t="str">
        <f>IFERROR(IF(LEN(VLOOKUP($B55,Attributes!$A$1:$C$379,3,FALSE))=0,"",VLOOKUP($B55,Attributes!$A$1:$C$379,3,FALSE)),"")</f>
        <v>NVARCHAR(400)</v>
      </c>
      <c r="L55" s="80" t="str">
        <f>IFERROR(IF(LEN(VLOOKUP($B55,Attributes!$A$1:$F$379,6,FALSE))=0,"",VLOOKUP($B55,Attributes!$A$1:$F$379,6,FALSE)),"")</f>
        <v/>
      </c>
      <c r="M55" s="80" t="str">
        <f>IFERROR(IF(LEN(VLOOKUP($B55,Attributes!$A$1:$G$379,7,FALSE))=0,"",VLOOKUP($B55,Attributes!$A$1:$G$379,7,FALSE)),"")</f>
        <v>Free text regarding terminal and re-sit rules.</v>
      </c>
      <c r="N55" s="80" t="str">
        <f>IFERROR(IF(LEN(VLOOKUP($B55,Attributes!$A$1:$H$379,8,FALSE))=0,"",VLOOKUP($B55,Attributes!$A$1:$H$379,8,FALSE)),"")</f>
        <v/>
      </c>
      <c r="O55" s="52"/>
      <c r="P55" s="53" t="s">
        <v>306</v>
      </c>
      <c r="Q55" s="53" t="s">
        <v>424</v>
      </c>
      <c r="R55" s="53"/>
      <c r="S55" s="54" t="s">
        <v>424</v>
      </c>
      <c r="T55" s="54" t="s">
        <v>1662</v>
      </c>
      <c r="U55" s="54" t="s">
        <v>196</v>
      </c>
      <c r="V55" s="27" t="str">
        <f t="shared" si="0"/>
        <v>OK</v>
      </c>
    </row>
    <row r="56" spans="1:22" ht="33.299999999999997" x14ac:dyDescent="0.35">
      <c r="A56" s="55" t="s">
        <v>179</v>
      </c>
      <c r="B56" s="55" t="s">
        <v>197</v>
      </c>
      <c r="C56" s="52">
        <v>23</v>
      </c>
      <c r="D56" s="52" t="s">
        <v>8</v>
      </c>
      <c r="E56" s="52" t="s">
        <v>6</v>
      </c>
      <c r="F56" s="52" t="s">
        <v>8</v>
      </c>
      <c r="G56" s="52" t="s">
        <v>1579</v>
      </c>
      <c r="H56" s="80" t="str">
        <f>IFERROR(IF(LEN(VLOOKUP($A56,Entities!$A$1:$C$116,3,FALSE))=0,"",VLOOKUP($A56,Entities!$A$1:$C$116,3,FALSE)),"")</f>
        <v>A part of a Qualification structure that is certificated.</v>
      </c>
      <c r="I56" s="80" t="str">
        <f>IFERROR(IF(LEN(VLOOKUP($A56,Entities!$A$1:$D$116,4,FALSE))=0,"",VLOOKUP($A56,Entities!$A$1:$D$116,4,FALSE)),"")</f>
        <v/>
      </c>
      <c r="J56" s="80" t="str">
        <f>IFERROR(IF(LEN(VLOOKUP($A56,Entities!$A$1:$E$116,5,FALSE))=0,"",VLOOKUP($A56,Entities!$A$1:$E$116,5,FALSE)),"")</f>
        <v>Qualification Element</v>
      </c>
      <c r="K56" s="80" t="str">
        <f>IFERROR(IF(LEN(VLOOKUP($B56,Attributes!$A$1:$C$379,3,FALSE))=0,"",VLOOKUP($B56,Attributes!$A$1:$C$379,3,FALSE)),"")</f>
        <v>NVARCHAR(20)</v>
      </c>
      <c r="L56" s="80" t="str">
        <f>IFERROR(IF(LEN(VLOOKUP($B56,Attributes!$A$1:$F$379,6,FALSE))=0,"",VLOOKUP($B56,Attributes!$A$1:$F$379,6,FALSE)),"")</f>
        <v>Study_Guide_Available_Type</v>
      </c>
      <c r="M56" s="80" t="str">
        <f>IFERROR(IF(LEN(VLOOKUP($B56,Attributes!$A$1:$G$379,7,FALSE))=0,"",VLOOKUP($B56,Attributes!$A$1:$G$379,7,FALSE)),"")</f>
        <v>A controlled list of values that indicates that a STUDY GUIDE or QUALIFICATION book is freely available and what format(s) it is available in. E.g. "Paper", "Electronic", "Paper and Electronic".</v>
      </c>
      <c r="N56" s="80" t="str">
        <f>IFERROR(IF(LEN(VLOOKUP($B56,Attributes!$A$1:$H$379,8,FALSE))=0,"",VLOOKUP($B56,Attributes!$A$1:$H$379,8,FALSE)),"")</f>
        <v/>
      </c>
      <c r="O56" s="52"/>
      <c r="P56" s="53" t="s">
        <v>306</v>
      </c>
      <c r="Q56" s="53" t="s">
        <v>424</v>
      </c>
      <c r="R56" s="53"/>
      <c r="S56" s="54" t="s">
        <v>424</v>
      </c>
      <c r="T56" s="54" t="s">
        <v>1662</v>
      </c>
      <c r="U56" s="54" t="s">
        <v>197</v>
      </c>
      <c r="V56" s="27" t="str">
        <f t="shared" si="0"/>
        <v>OK</v>
      </c>
    </row>
    <row r="57" spans="1:22" ht="22.2" x14ac:dyDescent="0.35">
      <c r="A57" s="55" t="s">
        <v>179</v>
      </c>
      <c r="B57" s="55" t="s">
        <v>198</v>
      </c>
      <c r="C57" s="52">
        <v>24</v>
      </c>
      <c r="D57" s="52" t="s">
        <v>8</v>
      </c>
      <c r="E57" s="52" t="s">
        <v>8</v>
      </c>
      <c r="F57" s="52" t="s">
        <v>8</v>
      </c>
      <c r="G57" s="52" t="s">
        <v>1579</v>
      </c>
      <c r="H57" s="80" t="str">
        <f>IFERROR(IF(LEN(VLOOKUP($A57,Entities!$A$1:$C$116,3,FALSE))=0,"",VLOOKUP($A57,Entities!$A$1:$C$116,3,FALSE)),"")</f>
        <v>A part of a Qualification structure that is certificated.</v>
      </c>
      <c r="I57" s="80" t="str">
        <f>IFERROR(IF(LEN(VLOOKUP($A57,Entities!$A$1:$D$116,4,FALSE))=0,"",VLOOKUP($A57,Entities!$A$1:$D$116,4,FALSE)),"")</f>
        <v/>
      </c>
      <c r="J57" s="80" t="str">
        <f>IFERROR(IF(LEN(VLOOKUP($A57,Entities!$A$1:$E$116,5,FALSE))=0,"",VLOOKUP($A57,Entities!$A$1:$E$116,5,FALSE)),"")</f>
        <v>Qualification Element</v>
      </c>
      <c r="K57" s="80" t="str">
        <f>IFERROR(IF(LEN(VLOOKUP($B57,Attributes!$A$1:$C$379,3,FALSE))=0,"",VLOOKUP($B57,Attributes!$A$1:$C$379,3,FALSE)),"")</f>
        <v>NVARCHAR(400)</v>
      </c>
      <c r="L57" s="80" t="str">
        <f>IFERROR(IF(LEN(VLOOKUP($B57,Attributes!$A$1:$F$379,6,FALSE))=0,"",VLOOKUP($B57,Attributes!$A$1:$F$379,6,FALSE)),"")</f>
        <v/>
      </c>
      <c r="M57" s="80" t="str">
        <f>IFERROR(IF(LEN(VLOOKUP($B57,Attributes!$A$1:$G$379,7,FALSE))=0,"",VLOOKUP($B57,Attributes!$A$1:$G$379,7,FALSE)),"")</f>
        <v>Additional details relating to the Study Guide.</v>
      </c>
      <c r="N57" s="80" t="str">
        <f>IFERROR(IF(LEN(VLOOKUP($B57,Attributes!$A$1:$H$379,8,FALSE))=0,"",VLOOKUP($B57,Attributes!$A$1:$H$379,8,FALSE)),"")</f>
        <v>This could include a URL</v>
      </c>
      <c r="O57" s="52"/>
      <c r="P57" s="53"/>
      <c r="Q57" s="53" t="s">
        <v>424</v>
      </c>
      <c r="R57" s="53"/>
      <c r="S57" s="54"/>
      <c r="T57" s="54" t="s">
        <v>1662</v>
      </c>
      <c r="U57" s="54" t="s">
        <v>198</v>
      </c>
      <c r="V57" s="27" t="str">
        <f t="shared" si="0"/>
        <v>OK</v>
      </c>
    </row>
    <row r="58" spans="1:22" ht="33.299999999999997" x14ac:dyDescent="0.35">
      <c r="A58" s="55" t="s">
        <v>179</v>
      </c>
      <c r="B58" s="55" t="s">
        <v>200</v>
      </c>
      <c r="C58" s="52">
        <v>25</v>
      </c>
      <c r="D58" s="52" t="s">
        <v>8</v>
      </c>
      <c r="E58" s="52" t="s">
        <v>8</v>
      </c>
      <c r="F58" s="52" t="s">
        <v>8</v>
      </c>
      <c r="G58" s="52" t="s">
        <v>1579</v>
      </c>
      <c r="H58" s="80" t="str">
        <f>IFERROR(IF(LEN(VLOOKUP($A58,Entities!$A$1:$C$116,3,FALSE))=0,"",VLOOKUP($A58,Entities!$A$1:$C$116,3,FALSE)),"")</f>
        <v>A part of a Qualification structure that is certificated.</v>
      </c>
      <c r="I58" s="80" t="str">
        <f>IFERROR(IF(LEN(VLOOKUP($A58,Entities!$A$1:$D$116,4,FALSE))=0,"",VLOOKUP($A58,Entities!$A$1:$D$116,4,FALSE)),"")</f>
        <v/>
      </c>
      <c r="J58" s="80" t="str">
        <f>IFERROR(IF(LEN(VLOOKUP($A58,Entities!$A$1:$E$116,5,FALSE))=0,"",VLOOKUP($A58,Entities!$A$1:$E$116,5,FALSE)),"")</f>
        <v>Qualification Element</v>
      </c>
      <c r="K58" s="80" t="str">
        <f>IFERROR(IF(LEN(VLOOKUP($B58,Attributes!$A$1:$C$379,3,FALSE))=0,"",VLOOKUP($B58,Attributes!$A$1:$C$379,3,FALSE)),"")</f>
        <v>NVARCHAR(100)</v>
      </c>
      <c r="L58" s="80" t="str">
        <f>IFERROR(IF(LEN(VLOOKUP($B58,Attributes!$A$1:$F$379,6,FALSE))=0,"",VLOOKUP($B58,Attributes!$A$1:$F$379,6,FALSE)),"")</f>
        <v/>
      </c>
      <c r="M58" s="80" t="str">
        <f>IFERROR(IF(LEN(VLOOKUP($B58,Attributes!$A$1:$G$379,7,FALSE))=0,"",VLOOKUP($B58,Attributes!$A$1:$G$379,7,FALSE)),"")</f>
        <v>A single reference number of the Study Guide for this QUALIFICATION ELEMENT. This could be an ISBN, AWARDING ORGANISATION defined identifier, or a URL.</v>
      </c>
      <c r="N58" s="80" t="str">
        <f>IFERROR(IF(LEN(VLOOKUP($B58,Attributes!$A$1:$H$379,8,FALSE))=0,"",VLOOKUP($B58,Attributes!$A$1:$H$379,8,FALSE)),"")</f>
        <v/>
      </c>
      <c r="O58" s="52"/>
      <c r="P58" s="53"/>
      <c r="Q58" s="53" t="s">
        <v>424</v>
      </c>
      <c r="R58" s="53"/>
      <c r="S58" s="54" t="s">
        <v>424</v>
      </c>
      <c r="T58" s="54" t="s">
        <v>1662</v>
      </c>
      <c r="U58" s="54" t="s">
        <v>200</v>
      </c>
      <c r="V58" s="27" t="str">
        <f t="shared" si="0"/>
        <v>OK</v>
      </c>
    </row>
    <row r="59" spans="1:22" ht="22.2" x14ac:dyDescent="0.35">
      <c r="A59" s="55" t="s">
        <v>179</v>
      </c>
      <c r="B59" s="55" t="s">
        <v>86</v>
      </c>
      <c r="C59" s="52">
        <v>26</v>
      </c>
      <c r="D59" s="52" t="s">
        <v>8</v>
      </c>
      <c r="E59" s="52" t="s">
        <v>6</v>
      </c>
      <c r="F59" s="52" t="s">
        <v>8</v>
      </c>
      <c r="G59" s="52" t="s">
        <v>1579</v>
      </c>
      <c r="H59" s="80" t="str">
        <f>IFERROR(IF(LEN(VLOOKUP($A59,Entities!$A$1:$C$116,3,FALSE))=0,"",VLOOKUP($A59,Entities!$A$1:$C$116,3,FALSE)),"")</f>
        <v>A part of a Qualification structure that is certificated.</v>
      </c>
      <c r="I59" s="80" t="str">
        <f>IFERROR(IF(LEN(VLOOKUP($A59,Entities!$A$1:$D$116,4,FALSE))=0,"",VLOOKUP($A59,Entities!$A$1:$D$116,4,FALSE)),"")</f>
        <v/>
      </c>
      <c r="J59" s="80" t="str">
        <f>IFERROR(IF(LEN(VLOOKUP($A59,Entities!$A$1:$E$116,5,FALSE))=0,"",VLOOKUP($A59,Entities!$A$1:$E$116,5,FALSE)),"")</f>
        <v>Qualification Element</v>
      </c>
      <c r="K59" s="80" t="str">
        <f>IFERROR(IF(LEN(VLOOKUP($B59,Attributes!$A$1:$C$379,3,FALSE))=0,"",VLOOKUP($B59,Attributes!$A$1:$C$379,3,FALSE)),"")</f>
        <v>NVARCHAR(32)</v>
      </c>
      <c r="L59" s="80" t="str">
        <f>IFERROR(IF(LEN(VLOOKUP($B59,Attributes!$A$1:$F$379,6,FALSE))=0,"",VLOOKUP($B59,Attributes!$A$1:$F$379,6,FALSE)),"")</f>
        <v>Study_Guide_Reference_Type</v>
      </c>
      <c r="M59" s="80" t="str">
        <f>IFERROR(IF(LEN(VLOOKUP($B59,Attributes!$A$1:$G$379,7,FALSE))=0,"",VLOOKUP($B59,Attributes!$A$1:$G$379,7,FALSE)),"")</f>
        <v>A controlled list of values that identifies the format that a Study Guide is available in. For example, "AO guide", "ISBN", "URL".</v>
      </c>
      <c r="N59" s="80" t="str">
        <f>IFERROR(IF(LEN(VLOOKUP($B59,Attributes!$A$1:$H$379,8,FALSE))=0,"",VLOOKUP($B59,Attributes!$A$1:$H$379,8,FALSE)),"")</f>
        <v/>
      </c>
      <c r="O59" s="52"/>
      <c r="P59" s="53" t="s">
        <v>307</v>
      </c>
      <c r="Q59" s="53" t="s">
        <v>424</v>
      </c>
      <c r="R59" s="53"/>
      <c r="S59" s="54" t="s">
        <v>424</v>
      </c>
      <c r="T59" s="54" t="s">
        <v>1662</v>
      </c>
      <c r="U59" s="54" t="s">
        <v>86</v>
      </c>
      <c r="V59" s="27" t="str">
        <f t="shared" si="0"/>
        <v>OK</v>
      </c>
    </row>
    <row r="60" spans="1:22" ht="33.299999999999997" x14ac:dyDescent="0.35">
      <c r="A60" s="55" t="s">
        <v>179</v>
      </c>
      <c r="B60" s="55" t="s">
        <v>202</v>
      </c>
      <c r="C60" s="52">
        <v>27</v>
      </c>
      <c r="D60" s="52" t="s">
        <v>8</v>
      </c>
      <c r="E60" s="52" t="s">
        <v>6</v>
      </c>
      <c r="F60" s="52" t="s">
        <v>8</v>
      </c>
      <c r="G60" s="52" t="s">
        <v>1579</v>
      </c>
      <c r="H60" s="80" t="str">
        <f>IFERROR(IF(LEN(VLOOKUP($A60,Entities!$A$1:$C$116,3,FALSE))=0,"",VLOOKUP($A60,Entities!$A$1:$C$116,3,FALSE)),"")</f>
        <v>A part of a Qualification structure that is certificated.</v>
      </c>
      <c r="I60" s="80" t="str">
        <f>IFERROR(IF(LEN(VLOOKUP($A60,Entities!$A$1:$D$116,4,FALSE))=0,"",VLOOKUP($A60,Entities!$A$1:$D$116,4,FALSE)),"")</f>
        <v/>
      </c>
      <c r="J60" s="80" t="str">
        <f>IFERROR(IF(LEN(VLOOKUP($A60,Entities!$A$1:$E$116,5,FALSE))=0,"",VLOOKUP($A60,Entities!$A$1:$E$116,5,FALSE)),"")</f>
        <v>Qualification Element</v>
      </c>
      <c r="K60" s="80" t="str">
        <f>IFERROR(IF(LEN(VLOOKUP($B60,Attributes!$A$1:$C$379,3,FALSE))=0,"",VLOOKUP($B60,Attributes!$A$1:$C$379,3,FALSE)),"")</f>
        <v>NVARCHAR(32)</v>
      </c>
      <c r="L60" s="80" t="str">
        <f>IFERROR(IF(LEN(VLOOKUP($B60,Attributes!$A$1:$F$379,6,FALSE))=0,"",VLOOKUP($B60,Attributes!$A$1:$F$379,6,FALSE)),"")</f>
        <v/>
      </c>
      <c r="M60" s="80" t="str">
        <f>IFERROR(IF(LEN(VLOOKUP($B60,Attributes!$A$1:$G$379,7,FALSE))=0,"",VLOOKUP($B60,Attributes!$A$1:$G$379,7,FALSE)),"")</f>
        <v>A value that denotes and distinguishes the PARTY.</v>
      </c>
      <c r="N60" s="80" t="str">
        <f>IFERROR(IF(LEN(VLOOKUP($B60,Attributes!$A$1:$H$379,8,FALSE))=0,"",VLOOKUP($B60,Attributes!$A$1:$H$379,8,FALSE)),"")</f>
        <v>In this case is the PARTY that is the accreditor for this QE AWARD.
Where the party is an accreditation authority, one of the identifiers listed in the Harmonised Values section will be used.</v>
      </c>
      <c r="O60" s="52"/>
      <c r="P60" s="53"/>
      <c r="Q60" s="53" t="s">
        <v>424</v>
      </c>
      <c r="R60" s="53"/>
      <c r="S60" s="54" t="s">
        <v>424</v>
      </c>
      <c r="T60" s="54" t="s">
        <v>1662</v>
      </c>
      <c r="U60" s="54" t="s">
        <v>202</v>
      </c>
      <c r="V60" s="27" t="str">
        <f t="shared" si="0"/>
        <v>OK</v>
      </c>
    </row>
    <row r="61" spans="1:22" ht="22.2" x14ac:dyDescent="0.35">
      <c r="A61" s="55" t="s">
        <v>179</v>
      </c>
      <c r="B61" s="55" t="s">
        <v>201</v>
      </c>
      <c r="C61" s="52">
        <v>28</v>
      </c>
      <c r="D61" s="52" t="s">
        <v>8</v>
      </c>
      <c r="E61" s="52" t="s">
        <v>6</v>
      </c>
      <c r="F61" s="52" t="s">
        <v>8</v>
      </c>
      <c r="G61" s="52" t="s">
        <v>1579</v>
      </c>
      <c r="H61" s="80" t="str">
        <f>IFERROR(IF(LEN(VLOOKUP($A61,Entities!$A$1:$C$116,3,FALSE))=0,"",VLOOKUP($A61,Entities!$A$1:$C$116,3,FALSE)),"")</f>
        <v>A part of a Qualification structure that is certificated.</v>
      </c>
      <c r="I61" s="80" t="str">
        <f>IFERROR(IF(LEN(VLOOKUP($A61,Entities!$A$1:$D$116,4,FALSE))=0,"",VLOOKUP($A61,Entities!$A$1:$D$116,4,FALSE)),"")</f>
        <v/>
      </c>
      <c r="J61" s="80" t="str">
        <f>IFERROR(IF(LEN(VLOOKUP($A61,Entities!$A$1:$E$116,5,FALSE))=0,"",VLOOKUP($A61,Entities!$A$1:$E$116,5,FALSE)),"")</f>
        <v>Qualification Element</v>
      </c>
      <c r="K61" s="80" t="str">
        <f>IFERROR(IF(LEN(VLOOKUP($B61,Attributes!$A$1:$C$379,3,FALSE))=0,"",VLOOKUP($B61,Attributes!$A$1:$C$379,3,FALSE)),"")</f>
        <v>NVARCHAR(32)</v>
      </c>
      <c r="L61" s="80" t="str">
        <f>IFERROR(IF(LEN(VLOOKUP($B61,Attributes!$A$1:$F$379,6,FALSE))=0,"",VLOOKUP($B61,Attributes!$A$1:$F$379,6,FALSE)),"")</f>
        <v/>
      </c>
      <c r="M61" s="80" t="str">
        <f>IFERROR(IF(LEN(VLOOKUP($B61,Attributes!$A$1:$G$379,7,FALSE))=0,"",VLOOKUP($B61,Attributes!$A$1:$G$379,7,FALSE)),"")</f>
        <v>A value that denotes and distinguishes the PARTY.</v>
      </c>
      <c r="N61" s="80" t="str">
        <f>IFERROR(IF(LEN(VLOOKUP($B61,Attributes!$A$1:$H$379,8,FALSE))=0,"",VLOOKUP($B61,Attributes!$A$1:$H$379,8,FALSE)),"")</f>
        <v>Identifies the PARTY which is regarded as the Sector Lead. Where the party is a sector lead, one of the identifiers listed in the Harmonised Values section will be used.</v>
      </c>
      <c r="O61" s="52"/>
      <c r="P61" s="53"/>
      <c r="Q61" s="53" t="s">
        <v>424</v>
      </c>
      <c r="R61" s="53"/>
      <c r="S61" s="54" t="s">
        <v>424</v>
      </c>
      <c r="T61" s="54" t="s">
        <v>1662</v>
      </c>
      <c r="U61" s="54" t="s">
        <v>201</v>
      </c>
      <c r="V61" s="27" t="str">
        <f t="shared" si="0"/>
        <v>OK</v>
      </c>
    </row>
    <row r="62" spans="1:22" ht="55.5" x14ac:dyDescent="0.35">
      <c r="A62" s="55" t="s">
        <v>179</v>
      </c>
      <c r="B62" s="55" t="s">
        <v>283</v>
      </c>
      <c r="C62" s="52">
        <v>29</v>
      </c>
      <c r="D62" s="52" t="s">
        <v>8</v>
      </c>
      <c r="E62" s="52" t="s">
        <v>6</v>
      </c>
      <c r="F62" s="52" t="s">
        <v>8</v>
      </c>
      <c r="G62" s="52" t="s">
        <v>1579</v>
      </c>
      <c r="H62" s="80" t="str">
        <f>IFERROR(IF(LEN(VLOOKUP($A62,Entities!$A$1:$C$116,3,FALSE))=0,"",VLOOKUP($A62,Entities!$A$1:$C$116,3,FALSE)),"")</f>
        <v>A part of a Qualification structure that is certificated.</v>
      </c>
      <c r="I62" s="80" t="str">
        <f>IFERROR(IF(LEN(VLOOKUP($A62,Entities!$A$1:$D$116,4,FALSE))=0,"",VLOOKUP($A62,Entities!$A$1:$D$116,4,FALSE)),"")</f>
        <v/>
      </c>
      <c r="J62" s="80" t="str">
        <f>IFERROR(IF(LEN(VLOOKUP($A62,Entities!$A$1:$E$116,5,FALSE))=0,"",VLOOKUP($A62,Entities!$A$1:$E$116,5,FALSE)),"")</f>
        <v>Qualification Element</v>
      </c>
      <c r="K62" s="80" t="str">
        <f>IFERROR(IF(LEN(VLOOKUP($B62,Attributes!$A$1:$C$379,3,FALSE))=0,"",VLOOKUP($B62,Attributes!$A$1:$C$379,3,FALSE)),"")</f>
        <v>NVARCHAR(50)</v>
      </c>
      <c r="L62" s="80" t="str">
        <f>IFERROR(IF(LEN(VLOOKUP($B62,Attributes!$A$1:$F$379,6,FALSE))=0,"",VLOOKUP($B62,Attributes!$A$1:$F$379,6,FALSE)),"")</f>
        <v>Party_Role_Type</v>
      </c>
      <c r="M62" s="80" t="str">
        <f>IFERROR(IF(LEN(VLOOKUP($B62,Attributes!$A$1:$G$379,7,FALSE))=0,"",VLOOKUP($B62,Attributes!$A$1:$G$379,7,FALSE)),"")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62" s="80" t="str">
        <f>IFERROR(IF(LEN(VLOOKUP($B62,Attributes!$A$1:$H$379,8,FALSE))=0,"",VLOOKUP($B62,Attributes!$A$1:$H$379,8,FALSE)),"")</f>
        <v>if the QE is centre assessed, this attribute will be populated with "Centre". If the QE is externally assessed, this attribute will be populated with "Awarding Organisation".</v>
      </c>
      <c r="O62" s="52"/>
      <c r="P62" s="53"/>
      <c r="Q62" s="53" t="s">
        <v>424</v>
      </c>
      <c r="R62" s="53"/>
      <c r="S62" s="54" t="s">
        <v>424</v>
      </c>
      <c r="T62" s="54" t="s">
        <v>1662</v>
      </c>
      <c r="U62" s="54" t="s">
        <v>283</v>
      </c>
      <c r="V62" s="27" t="str">
        <f t="shared" si="0"/>
        <v>OK</v>
      </c>
    </row>
    <row r="63" spans="1:22" ht="66.599999999999994" x14ac:dyDescent="0.35">
      <c r="A63" s="55" t="s">
        <v>179</v>
      </c>
      <c r="B63" s="55" t="s">
        <v>1488</v>
      </c>
      <c r="C63" s="52">
        <v>30</v>
      </c>
      <c r="D63" s="52" t="s">
        <v>8</v>
      </c>
      <c r="E63" s="52" t="s">
        <v>8</v>
      </c>
      <c r="F63" s="52" t="s">
        <v>8</v>
      </c>
      <c r="G63" s="52" t="s">
        <v>1579</v>
      </c>
      <c r="H63" s="80" t="str">
        <f>IFERROR(IF(LEN(VLOOKUP($A63,Entities!$A$1:$C$116,3,FALSE))=0,"",VLOOKUP($A63,Entities!$A$1:$C$116,3,FALSE)),"")</f>
        <v>A part of a Qualification structure that is certificated.</v>
      </c>
      <c r="I63" s="80" t="str">
        <f>IFERROR(IF(LEN(VLOOKUP($A63,Entities!$A$1:$D$116,4,FALSE))=0,"",VLOOKUP($A63,Entities!$A$1:$D$116,4,FALSE)),"")</f>
        <v/>
      </c>
      <c r="J63" s="80" t="str">
        <f>IFERROR(IF(LEN(VLOOKUP($A63,Entities!$A$1:$E$116,5,FALSE))=0,"",VLOOKUP($A63,Entities!$A$1:$E$116,5,FALSE)),"")</f>
        <v>Qualification Element</v>
      </c>
      <c r="K63" s="80" t="str">
        <f>IFERROR(IF(LEN(VLOOKUP($B63,Attributes!$A$1:$C$379,3,FALSE))=0,"",VLOOKUP($B63,Attributes!$A$1:$C$379,3,FALSE)),"")</f>
        <v>NVARCHAR(4000)</v>
      </c>
      <c r="L63" s="80" t="str">
        <f>IFERROR(IF(LEN(VLOOKUP($B63,Attributes!$A$1:$F$379,6,FALSE))=0,"",VLOOKUP($B63,Attributes!$A$1:$F$379,6,FALSE)),"")</f>
        <v/>
      </c>
      <c r="M63" s="80" t="str">
        <f>IFERROR(IF(LEN(VLOOKUP($B63,Attributes!$A$1:$G$379,7,FALSE))=0,"",VLOOKUP($B63,Attributes!$A$1:$G$379,7,FALSE)),"")</f>
        <v>Free text to describe available pathways. This is designed as a simple summary for centre staff and should match the Ofqual register field "optional routes to complete qualification (pathways)". The definitive rules are encoded as Pathway elements.</v>
      </c>
      <c r="N63" s="80" t="str">
        <f>IFERROR(IF(LEN(VLOOKUP($B63,Attributes!$A$1:$H$379,8,FALSE))=0,"",VLOOKUP($B63,Attributes!$A$1:$H$379,8,FALSE)),"")</f>
        <v>The guidance provided to AOs in the Portal is: "This is an optional field and if the qualification is unitised you can provide information to indicate the different pathways to achieve the qualification. This allows you to describe which combination of units are included in any particular pathway, and how a learner can achieve the qualification (e.g. In Pathway 1 - all mandatory units and 3 optional units; or in Pathway 2 - 3 units from group A and 5 units from group B with a total credit value equal to or exceeding 25 etc.)".
This text is to give a brief overview to centre staff. The detail of the pathways is encoded in the QE structure.
It may also be used to list any conditions for entry such as previous qualifications.</v>
      </c>
      <c r="O63" s="52"/>
      <c r="P63" s="53"/>
      <c r="Q63" s="53" t="s">
        <v>424</v>
      </c>
      <c r="R63" s="53"/>
      <c r="S63" s="54" t="s">
        <v>424</v>
      </c>
      <c r="T63" s="54" t="s">
        <v>1662</v>
      </c>
      <c r="U63" s="54" t="s">
        <v>1488</v>
      </c>
      <c r="V63" s="27" t="str">
        <f t="shared" si="0"/>
        <v>OK</v>
      </c>
    </row>
    <row r="64" spans="1:22" ht="55.5" x14ac:dyDescent="0.35">
      <c r="A64" s="55" t="s">
        <v>89</v>
      </c>
      <c r="B64" s="55" t="s">
        <v>90</v>
      </c>
      <c r="C64" s="52">
        <v>1</v>
      </c>
      <c r="D64" s="52" t="s">
        <v>6</v>
      </c>
      <c r="E64" s="52" t="s">
        <v>8</v>
      </c>
      <c r="F64" s="52" t="s">
        <v>6</v>
      </c>
      <c r="G64" s="52"/>
      <c r="H64" s="80" t="str">
        <f>IFERROR(IF(LEN(VLOOKUP($A64,Entities!$A$1:$C$116,3,FALSE))=0,"",VLOOKUP($A64,Entities!$A$1:$C$116,3,FALSE)),"")</f>
        <v>A controlled list of values that indicates the level of depth and breadth of learning associated with an AWARD, often used in conjunction with COURSE LENGTH TYPE, but is distinct from a level as described by a recognised QE Framework. For example, "Foundation", "Higher".</v>
      </c>
      <c r="I64" s="80" t="str">
        <f>IFERROR(IF(LEN(VLOOKUP($A64,Entities!$A$1:$D$116,4,FALSE))=0,"",VLOOKUP($A64,Entities!$A$1:$D$116,4,FALSE)),"")</f>
        <v/>
      </c>
      <c r="J64" s="80" t="str">
        <f>IFERROR(IF(LEN(VLOOKUP($A64,Entities!$A$1:$E$116,5,FALSE))=0,"",VLOOKUP($A64,Entities!$A$1:$E$116,5,FALSE)),"")</f>
        <v>Reference Entity</v>
      </c>
      <c r="K64" s="80" t="str">
        <f>IFERROR(IF(LEN(VLOOKUP($B64,Attributes!$A$1:$C$379,3,FALSE))=0,"",VLOOKUP($B64,Attributes!$A$1:$C$379,3,FALSE)),"")</f>
        <v>VARCHAR(32)</v>
      </c>
      <c r="L64" s="80" t="str">
        <f>IFERROR(IF(LEN(VLOOKUP($B64,Attributes!$A$1:$F$379,6,FALSE))=0,"",VLOOKUP($B64,Attributes!$A$1:$F$379,6,FALSE)),"")</f>
        <v>Award_Level_Type</v>
      </c>
      <c r="M64" s="80" t="str">
        <f>IFERROR(IF(LEN(VLOOKUP($B64,Attributes!$A$1:$G$379,7,FALSE))=0,"",VLOOKUP($B64,Attributes!$A$1:$G$379,7,FALSE)),"")</f>
        <v>A controlled list of values that indicates the level of depth and breadth of learning associated with an AWARD, often used in conjunction with COURSE LENGTH TYPE, but is distinct from a level as described by a recognised QE Framework. For example, "Foundation", "Higher".</v>
      </c>
      <c r="N64" s="80" t="str">
        <f>IFERROR(IF(LEN(VLOOKUP($B64,Attributes!$A$1:$H$379,8,FALSE))=0,"",VLOOKUP($B64,Attributes!$A$1:$H$379,8,FALSE)),"")</f>
        <v/>
      </c>
      <c r="O64" s="52"/>
      <c r="P64" s="53"/>
      <c r="Q64" s="53" t="s">
        <v>1576</v>
      </c>
      <c r="R64" s="53"/>
      <c r="S64" s="53" t="s">
        <v>1576</v>
      </c>
      <c r="T64" s="54" t="s">
        <v>1680</v>
      </c>
      <c r="U64" s="54" t="s">
        <v>90</v>
      </c>
      <c r="V64" s="27" t="str">
        <f t="shared" si="0"/>
        <v>OK</v>
      </c>
    </row>
    <row r="65" spans="1:22" ht="44.4" x14ac:dyDescent="0.35">
      <c r="A65" s="55" t="s">
        <v>91</v>
      </c>
      <c r="B65" s="55" t="s">
        <v>92</v>
      </c>
      <c r="C65" s="52">
        <v>1</v>
      </c>
      <c r="D65" s="52" t="s">
        <v>6</v>
      </c>
      <c r="E65" s="52" t="s">
        <v>8</v>
      </c>
      <c r="F65" s="52" t="s">
        <v>6</v>
      </c>
      <c r="G65" s="52"/>
      <c r="H65" s="80" t="str">
        <f>IFERROR(IF(LEN(VLOOKUP($A65,Entities!$A$1:$C$116,3,FALSE))=0,"",VLOOKUP($A65,Entities!$A$1:$C$116,3,FALSE)),"")</f>
        <v>A controlled list of values that indicates the type of QUALIFICATION ELEMENT AWARD, which is reflective of the volume of learning required to achieve the AWARD. For example, "Additional", "Advanced", "Apprenticeship", "Professional".</v>
      </c>
      <c r="I65" s="80" t="str">
        <f>IFERROR(IF(LEN(VLOOKUP($A65,Entities!$A$1:$D$116,4,FALSE))=0,"",VLOOKUP($A65,Entities!$A$1:$D$116,4,FALSE)),"")</f>
        <v/>
      </c>
      <c r="J65" s="80" t="str">
        <f>IFERROR(IF(LEN(VLOOKUP($A65,Entities!$A$1:$E$116,5,FALSE))=0,"",VLOOKUP($A65,Entities!$A$1:$E$116,5,FALSE)),"")</f>
        <v>Reference Entity</v>
      </c>
      <c r="K65" s="80" t="str">
        <f>IFERROR(IF(LEN(VLOOKUP($B65,Attributes!$A$1:$C$379,3,FALSE))=0,"",VLOOKUP($B65,Attributes!$A$1:$C$379,3,FALSE)),"")</f>
        <v>VARCHAR(60)</v>
      </c>
      <c r="L65" s="80" t="str">
        <f>IFERROR(IF(LEN(VLOOKUP($B65,Attributes!$A$1:$F$379,6,FALSE))=0,"",VLOOKUP($B65,Attributes!$A$1:$F$379,6,FALSE)),"")</f>
        <v>Award_Type</v>
      </c>
      <c r="M65" s="80" t="str">
        <f>IFERROR(IF(LEN(VLOOKUP($B65,Attributes!$A$1:$G$379,7,FALSE))=0,"",VLOOKUP($B65,Attributes!$A$1:$G$379,7,FALSE)),"")</f>
        <v>A controlled list of values that indicates the type of QUALIFICATION ELEMENT AWARD, which is reflective of the volume of learning required to achieve the AWARD. For example, "Additional", "Advanced", "Apprenticeship", "Professional".</v>
      </c>
      <c r="N65" s="80" t="str">
        <f>IFERROR(IF(LEN(VLOOKUP($B65,Attributes!$A$1:$H$379,8,FALSE))=0,"",VLOOKUP($B65,Attributes!$A$1:$H$379,8,FALSE)),"")</f>
        <v/>
      </c>
      <c r="O65" s="52"/>
      <c r="P65" s="53"/>
      <c r="Q65" s="53" t="s">
        <v>1576</v>
      </c>
      <c r="R65" s="53"/>
      <c r="S65" s="53" t="s">
        <v>1576</v>
      </c>
      <c r="T65" s="54" t="s">
        <v>1681</v>
      </c>
      <c r="U65" s="54" t="s">
        <v>92</v>
      </c>
      <c r="V65" s="27" t="str">
        <f t="shared" si="0"/>
        <v>OK</v>
      </c>
    </row>
    <row r="66" spans="1:22" ht="122.1" x14ac:dyDescent="0.35">
      <c r="A66" s="55" t="s">
        <v>0</v>
      </c>
      <c r="B66" s="55" t="s">
        <v>5</v>
      </c>
      <c r="C66" s="52">
        <v>1</v>
      </c>
      <c r="D66" s="52" t="s">
        <v>6</v>
      </c>
      <c r="E66" s="52" t="s">
        <v>6</v>
      </c>
      <c r="F66" s="52" t="s">
        <v>6</v>
      </c>
      <c r="G66" s="52" t="s">
        <v>1579</v>
      </c>
      <c r="H66" s="80" t="str">
        <f>IFERROR(IF(LEN(VLOOKUP($A66,Entities!$A$1:$C$116,3,FALSE))=0,"",VLOOKUP($A66,Entities!$A$1:$C$116,3,FALSE)),"")</f>
        <v>An ORGANISATION recognised by the regulators for the purpose of awarding accredited QUALIFICATIONs.</v>
      </c>
      <c r="I66" s="80" t="str">
        <f>IFERROR(IF(LEN(VLOOKUP($A66,Entities!$A$1:$D$116,4,FALSE))=0,"",VLOOKUP($A66,Entities!$A$1:$D$116,4,FALSE)),"")</f>
        <v>An AWARDING ORGANISATION may be a member of JCQCIC or FAB</v>
      </c>
      <c r="J66" s="80" t="str">
        <f>IFERROR(IF(LEN(VLOOKUP($A66,Entities!$A$1:$E$116,5,FALSE))=0,"",VLOOKUP($A66,Entities!$A$1:$E$116,5,FALSE)),"")</f>
        <v>Party Relationship Role</v>
      </c>
      <c r="K66" s="80" t="str">
        <f>IFERROR(IF(LEN(VLOOKUP($B66,Attributes!$A$1:$C$379,3,FALSE))=0,"",VLOOKUP($B66,Attributes!$A$1:$C$379,3,FALSE)),"")</f>
        <v>NVARCHAR(32)</v>
      </c>
      <c r="L66" s="80" t="str">
        <f>IFERROR(IF(LEN(VLOOKUP($B66,Attributes!$A$1:$F$379,6,FALSE))=0,"",VLOOKUP($B66,Attributes!$A$1:$F$379,6,FALSE)),"")</f>
        <v/>
      </c>
      <c r="M66" s="80" t="str">
        <f>IFERROR(IF(LEN(VLOOKUP($B66,Attributes!$A$1:$G$379,7,FALSE))=0,"",VLOOKUP($B66,Attributes!$A$1:$G$379,7,FALSE)),"")</f>
        <v>A value that denotes and distinguishes the PARTY.</v>
      </c>
      <c r="N66" s="80" t="str">
        <f>IFERROR(IF(LEN(VLOOKUP($B66,Attributes!$A$1:$H$379,8,FALSE))=0,"",VLOOKUP($B66,Attributes!$A$1:$H$379,8,FALSE)),"")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66" s="52"/>
      <c r="P66" s="53"/>
      <c r="Q66" s="53" t="s">
        <v>797</v>
      </c>
      <c r="R66" s="53"/>
      <c r="S66" s="54"/>
      <c r="T66" s="54" t="s">
        <v>1590</v>
      </c>
      <c r="U66" s="54" t="s">
        <v>5</v>
      </c>
      <c r="V66" s="27" t="str">
        <f t="shared" si="0"/>
        <v>OK</v>
      </c>
    </row>
    <row r="67" spans="1:22" ht="122.1" x14ac:dyDescent="0.35">
      <c r="A67" s="55" t="s">
        <v>0</v>
      </c>
      <c r="B67" s="55" t="s">
        <v>7</v>
      </c>
      <c r="C67" s="52">
        <v>2</v>
      </c>
      <c r="D67" s="52" t="s">
        <v>6</v>
      </c>
      <c r="E67" s="52" t="s">
        <v>6</v>
      </c>
      <c r="F67" s="52" t="s">
        <v>6</v>
      </c>
      <c r="G67" s="52" t="s">
        <v>36</v>
      </c>
      <c r="H67" s="80" t="str">
        <f>IFERROR(IF(LEN(VLOOKUP($A67,Entities!$A$1:$C$116,3,FALSE))=0,"",VLOOKUP($A67,Entities!$A$1:$C$116,3,FALSE)),"")</f>
        <v>An ORGANISATION recognised by the regulators for the purpose of awarding accredited QUALIFICATIONs.</v>
      </c>
      <c r="I67" s="80" t="str">
        <f>IFERROR(IF(LEN(VLOOKUP($A67,Entities!$A$1:$D$116,4,FALSE))=0,"",VLOOKUP($A67,Entities!$A$1:$D$116,4,FALSE)),"")</f>
        <v>An AWARDING ORGANISATION may be a member of JCQCIC or FAB</v>
      </c>
      <c r="J67" s="80" t="str">
        <f>IFERROR(IF(LEN(VLOOKUP($A67,Entities!$A$1:$E$116,5,FALSE))=0,"",VLOOKUP($A67,Entities!$A$1:$E$116,5,FALSE)),"")</f>
        <v>Party Relationship Role</v>
      </c>
      <c r="K67" s="80" t="str">
        <f>IFERROR(IF(LEN(VLOOKUP($B67,Attributes!$A$1:$C$379,3,FALSE))=0,"",VLOOKUP($B67,Attributes!$A$1:$C$379,3,FALSE)),"")</f>
        <v>NVARCHAR(32)</v>
      </c>
      <c r="L67" s="80" t="str">
        <f>IFERROR(IF(LEN(VLOOKUP($B67,Attributes!$A$1:$F$379,6,FALSE))=0,"",VLOOKUP($B67,Attributes!$A$1:$F$379,6,FALSE)),"")</f>
        <v/>
      </c>
      <c r="M67" s="80" t="str">
        <f>IFERROR(IF(LEN(VLOOKUP($B67,Attributes!$A$1:$G$379,7,FALSE))=0,"",VLOOKUP($B67,Attributes!$A$1:$G$379,7,FALSE)),"")</f>
        <v>A value that denotes and distinguishes the PARTY.</v>
      </c>
      <c r="N67" s="80" t="str">
        <f>IFERROR(IF(LEN(VLOOKUP($B67,Attributes!$A$1:$H$379,8,FALSE))=0,"",VLOOKUP($B67,Attributes!$A$1:$H$379,8,FALSE)),"")</f>
        <v>In this case is an AWARDING ORGANISATION. 
Where the party is an awarding organisation the JCQCIC Awarding Organisation Id must be used.</v>
      </c>
      <c r="O67" s="52" t="s">
        <v>859</v>
      </c>
      <c r="P67" s="53"/>
      <c r="Q67" s="53" t="s">
        <v>797</v>
      </c>
      <c r="R67" s="53"/>
      <c r="S67" s="54"/>
      <c r="T67" s="54" t="s">
        <v>1590</v>
      </c>
      <c r="U67" s="54" t="s">
        <v>36</v>
      </c>
      <c r="V67" s="27" t="str">
        <f t="shared" ref="V67:V131" si="1">IF(G67="",IF(U67=B67,"OK","ERROR"),IF(U67=G67,"OK","ERROR"))</f>
        <v>OK</v>
      </c>
    </row>
    <row r="68" spans="1:22" ht="122.1" x14ac:dyDescent="0.35">
      <c r="A68" s="55" t="s">
        <v>0</v>
      </c>
      <c r="B68" s="55" t="s">
        <v>428</v>
      </c>
      <c r="C68" s="52">
        <v>3</v>
      </c>
      <c r="D68" s="52" t="s">
        <v>6</v>
      </c>
      <c r="E68" s="52" t="s">
        <v>6</v>
      </c>
      <c r="F68" s="52" t="s">
        <v>6</v>
      </c>
      <c r="G68" s="52" t="s">
        <v>37</v>
      </c>
      <c r="H68" s="80" t="str">
        <f>IFERROR(IF(LEN(VLOOKUP($A68,Entities!$A$1:$C$116,3,FALSE))=0,"",VLOOKUP($A68,Entities!$A$1:$C$116,3,FALSE)),"")</f>
        <v>An ORGANISATION recognised by the regulators for the purpose of awarding accredited QUALIFICATIONs.</v>
      </c>
      <c r="I68" s="80" t="str">
        <f>IFERROR(IF(LEN(VLOOKUP($A68,Entities!$A$1:$D$116,4,FALSE))=0,"",VLOOKUP($A68,Entities!$A$1:$D$116,4,FALSE)),"")</f>
        <v>An AWARDING ORGANISATION may be a member of JCQCIC or FAB</v>
      </c>
      <c r="J68" s="80" t="str">
        <f>IFERROR(IF(LEN(VLOOKUP($A68,Entities!$A$1:$E$116,5,FALSE))=0,"",VLOOKUP($A68,Entities!$A$1:$E$116,5,FALSE)),"")</f>
        <v>Party Relationship Role</v>
      </c>
      <c r="K68" s="80" t="str">
        <f>IFERROR(IF(LEN(VLOOKUP($B68,Attributes!$A$1:$C$379,3,FALSE))=0,"",VLOOKUP($B68,Attributes!$A$1:$C$379,3,FALSE)),"")</f>
        <v>NVARCHAR(50)</v>
      </c>
      <c r="L68" s="80" t="str">
        <f>IFERROR(IF(LEN(VLOOKUP($B68,Attributes!$A$1:$F$379,6,FALSE))=0,"",VLOOKUP($B68,Attributes!$A$1:$F$379,6,FALSE)),"")</f>
        <v>Party_Role_Type</v>
      </c>
      <c r="M68" s="80" t="str">
        <f>IFERROR(IF(LEN(VLOOKUP($B68,Attributes!$A$1:$G$379,7,FALSE))=0,"",VLOOKUP($B68,Attributes!$A$1:$G$379,7,FALSE)),"")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68" s="80" t="str">
        <f>IFERROR(IF(LEN(VLOOKUP($B68,Attributes!$A$1:$H$379,8,FALSE))=0,"",VLOOKUP($B68,Attributes!$A$1:$H$379,8,FALSE)),"")</f>
        <v>In this case the party is an awarding organisation.</v>
      </c>
      <c r="O68" s="52"/>
      <c r="P68" s="53"/>
      <c r="Q68" s="53" t="s">
        <v>797</v>
      </c>
      <c r="R68" s="53"/>
      <c r="S68" s="54"/>
      <c r="T68" s="54" t="s">
        <v>1590</v>
      </c>
      <c r="U68" s="54" t="s">
        <v>37</v>
      </c>
      <c r="V68" s="27" t="str">
        <f t="shared" si="1"/>
        <v>OK</v>
      </c>
    </row>
    <row r="69" spans="1:22" ht="122.1" x14ac:dyDescent="0.35">
      <c r="A69" s="55" t="s">
        <v>425</v>
      </c>
      <c r="B69" s="55" t="s">
        <v>5</v>
      </c>
      <c r="C69" s="52">
        <v>1</v>
      </c>
      <c r="D69" s="52" t="s">
        <v>6</v>
      </c>
      <c r="E69" s="52" t="s">
        <v>6</v>
      </c>
      <c r="F69" s="52" t="s">
        <v>6</v>
      </c>
      <c r="G69" s="52" t="s">
        <v>1579</v>
      </c>
      <c r="H69" s="80" t="str">
        <f>IFERROR(IF(LEN(VLOOKUP($A69,Entities!$A$1:$C$116,3,FALSE))=0,"",VLOOKUP($A69,Entities!$A$1:$C$116,3,FALSE)),"")</f>
        <v>A centre that hosts internal or external assessment for a LEARNER on a LEARNING OPPORTUNITY.</v>
      </c>
      <c r="I69" s="80" t="str">
        <f>IFERROR(IF(LEN(VLOOKUP($A69,Entities!$A$1:$D$116,4,FALSE))=0,"",VLOOKUP($A69,Entities!$A$1:$D$116,4,FALSE)),"")</f>
        <v>An Organisation (such as a school or college) accountable to an AWARDING ORGANISATION for the Assessment arrangements leading to an Award.</v>
      </c>
      <c r="J69" s="80" t="str">
        <f>IFERROR(IF(LEN(VLOOKUP($A69,Entities!$A$1:$E$116,5,FALSE))=0,"",VLOOKUP($A69,Entities!$A$1:$E$116,5,FALSE)),"")</f>
        <v>Party Relationship Role</v>
      </c>
      <c r="K69" s="80" t="str">
        <f>IFERROR(IF(LEN(VLOOKUP($B69,Attributes!$A$1:$C$379,3,FALSE))=0,"",VLOOKUP($B69,Attributes!$A$1:$C$379,3,FALSE)),"")</f>
        <v>NVARCHAR(32)</v>
      </c>
      <c r="L69" s="80" t="str">
        <f>IFERROR(IF(LEN(VLOOKUP($B69,Attributes!$A$1:$F$379,6,FALSE))=0,"",VLOOKUP($B69,Attributes!$A$1:$F$379,6,FALSE)),"")</f>
        <v/>
      </c>
      <c r="M69" s="80" t="str">
        <f>IFERROR(IF(LEN(VLOOKUP($B69,Attributes!$A$1:$G$379,7,FALSE))=0,"",VLOOKUP($B69,Attributes!$A$1:$G$379,7,FALSE)),"")</f>
        <v>A value that denotes and distinguishes the PARTY.</v>
      </c>
      <c r="N69" s="80" t="str">
        <f>IFERROR(IF(LEN(VLOOKUP($B69,Attributes!$A$1:$H$379,8,FALSE))=0,"",VLOOKUP($B69,Attributes!$A$1:$H$379,8,FALSE)),"")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69" s="52" t="s">
        <v>860</v>
      </c>
      <c r="P69" s="53"/>
      <c r="Q69" s="53" t="s">
        <v>797</v>
      </c>
      <c r="R69" s="53"/>
      <c r="S69" s="54"/>
      <c r="T69" s="54" t="s">
        <v>1590</v>
      </c>
      <c r="U69" s="54" t="s">
        <v>5</v>
      </c>
      <c r="V69" s="27" t="str">
        <f t="shared" si="1"/>
        <v>OK</v>
      </c>
    </row>
    <row r="70" spans="1:22" ht="122.1" x14ac:dyDescent="0.35">
      <c r="A70" s="55" t="s">
        <v>425</v>
      </c>
      <c r="B70" s="55" t="s">
        <v>40</v>
      </c>
      <c r="C70" s="52">
        <v>2</v>
      </c>
      <c r="D70" s="52" t="s">
        <v>6</v>
      </c>
      <c r="E70" s="52" t="s">
        <v>6</v>
      </c>
      <c r="F70" s="52" t="s">
        <v>6</v>
      </c>
      <c r="G70" s="52" t="s">
        <v>36</v>
      </c>
      <c r="H70" s="80" t="str">
        <f>IFERROR(IF(LEN(VLOOKUP($A70,Entities!$A$1:$C$116,3,FALSE))=0,"",VLOOKUP($A70,Entities!$A$1:$C$116,3,FALSE)),"")</f>
        <v>A centre that hosts internal or external assessment for a LEARNER on a LEARNING OPPORTUNITY.</v>
      </c>
      <c r="I70" s="80" t="str">
        <f>IFERROR(IF(LEN(VLOOKUP($A70,Entities!$A$1:$D$116,4,FALSE))=0,"",VLOOKUP($A70,Entities!$A$1:$D$116,4,FALSE)),"")</f>
        <v>An Organisation (such as a school or college) accountable to an AWARDING ORGANISATION for the Assessment arrangements leading to an Award.</v>
      </c>
      <c r="J70" s="80" t="str">
        <f>IFERROR(IF(LEN(VLOOKUP($A70,Entities!$A$1:$E$116,5,FALSE))=0,"",VLOOKUP($A70,Entities!$A$1:$E$116,5,FALSE)),"")</f>
        <v>Party Relationship Role</v>
      </c>
      <c r="K70" s="80" t="str">
        <f>IFERROR(IF(LEN(VLOOKUP($B70,Attributes!$A$1:$C$379,3,FALSE))=0,"",VLOOKUP($B70,Attributes!$A$1:$C$379,3,FALSE)),"")</f>
        <v>NVARCHAR(32)</v>
      </c>
      <c r="L70" s="80" t="str">
        <f>IFERROR(IF(LEN(VLOOKUP($B70,Attributes!$A$1:$F$379,6,FALSE))=0,"",VLOOKUP($B70,Attributes!$A$1:$F$379,6,FALSE)),"")</f>
        <v/>
      </c>
      <c r="M70" s="80" t="str">
        <f>IFERROR(IF(LEN(VLOOKUP($B70,Attributes!$A$1:$G$379,7,FALSE))=0,"",VLOOKUP($B70,Attributes!$A$1:$G$379,7,FALSE)),"")</f>
        <v>A value that denotes and distinguishes the PARTY.</v>
      </c>
      <c r="N70" s="80" t="str">
        <f>IFERROR(IF(LEN(VLOOKUP($B70,Attributes!$A$1:$H$379,8,FALSE))=0,"",VLOOKUP($B70,Attributes!$A$1:$H$379,8,FALSE)),"")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70" s="52"/>
      <c r="P70" s="53"/>
      <c r="Q70" s="53" t="s">
        <v>797</v>
      </c>
      <c r="R70" s="53"/>
      <c r="S70" s="54"/>
      <c r="T70" s="54" t="s">
        <v>1590</v>
      </c>
      <c r="U70" s="54" t="s">
        <v>36</v>
      </c>
      <c r="V70" s="27" t="str">
        <f t="shared" si="1"/>
        <v>OK</v>
      </c>
    </row>
    <row r="71" spans="1:22" ht="122.1" x14ac:dyDescent="0.35">
      <c r="A71" s="55" t="s">
        <v>425</v>
      </c>
      <c r="B71" s="55" t="s">
        <v>427</v>
      </c>
      <c r="C71" s="52">
        <v>3</v>
      </c>
      <c r="D71" s="52" t="s">
        <v>6</v>
      </c>
      <c r="E71" s="52" t="s">
        <v>6</v>
      </c>
      <c r="F71" s="52" t="s">
        <v>6</v>
      </c>
      <c r="G71" s="52" t="s">
        <v>37</v>
      </c>
      <c r="H71" s="80" t="str">
        <f>IFERROR(IF(LEN(VLOOKUP($A71,Entities!$A$1:$C$116,3,FALSE))=0,"",VLOOKUP($A71,Entities!$A$1:$C$116,3,FALSE)),"")</f>
        <v>A centre that hosts internal or external assessment for a LEARNER on a LEARNING OPPORTUNITY.</v>
      </c>
      <c r="I71" s="80" t="str">
        <f>IFERROR(IF(LEN(VLOOKUP($A71,Entities!$A$1:$D$116,4,FALSE))=0,"",VLOOKUP($A71,Entities!$A$1:$D$116,4,FALSE)),"")</f>
        <v>An Organisation (such as a school or college) accountable to an AWARDING ORGANISATION for the Assessment arrangements leading to an Award.</v>
      </c>
      <c r="J71" s="80" t="str">
        <f>IFERROR(IF(LEN(VLOOKUP($A71,Entities!$A$1:$E$116,5,FALSE))=0,"",VLOOKUP($A71,Entities!$A$1:$E$116,5,FALSE)),"")</f>
        <v>Party Relationship Role</v>
      </c>
      <c r="K71" s="80" t="str">
        <f>IFERROR(IF(LEN(VLOOKUP($B71,Attributes!$A$1:$C$379,3,FALSE))=0,"",VLOOKUP($B71,Attributes!$A$1:$C$379,3,FALSE)),"")</f>
        <v>NVARCHAR(50)</v>
      </c>
      <c r="L71" s="80" t="str">
        <f>IFERROR(IF(LEN(VLOOKUP($B71,Attributes!$A$1:$F$379,6,FALSE))=0,"",VLOOKUP($B71,Attributes!$A$1:$F$379,6,FALSE)),"")</f>
        <v>Party_Role_Type</v>
      </c>
      <c r="M71" s="80" t="str">
        <f>IFERROR(IF(LEN(VLOOKUP($B71,Attributes!$A$1:$G$379,7,FALSE))=0,"",VLOOKUP($B71,Attributes!$A$1:$G$379,7,FALSE)),"")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71" s="80" t="str">
        <f>IFERROR(IF(LEN(VLOOKUP($B71,Attributes!$A$1:$H$379,8,FALSE))=0,"",VLOOKUP($B71,Attributes!$A$1:$H$379,8,FALSE)),"")</f>
        <v/>
      </c>
      <c r="O71" s="52"/>
      <c r="P71" s="53"/>
      <c r="Q71" s="53" t="s">
        <v>797</v>
      </c>
      <c r="R71" s="53"/>
      <c r="S71" s="54"/>
      <c r="T71" s="54" t="s">
        <v>1590</v>
      </c>
      <c r="U71" s="54" t="s">
        <v>37</v>
      </c>
      <c r="V71" s="27" t="str">
        <f t="shared" si="1"/>
        <v>OK</v>
      </c>
    </row>
    <row r="72" spans="1:22" ht="33.299999999999997" x14ac:dyDescent="0.35">
      <c r="A72" s="55" t="s">
        <v>151</v>
      </c>
      <c r="B72" s="55" t="s">
        <v>139</v>
      </c>
      <c r="C72" s="52">
        <v>1</v>
      </c>
      <c r="D72" s="52" t="s">
        <v>6</v>
      </c>
      <c r="E72" s="52" t="s">
        <v>8</v>
      </c>
      <c r="F72" s="52" t="s">
        <v>6</v>
      </c>
      <c r="G72" s="52"/>
      <c r="H72" s="80" t="str">
        <f>IFERROR(IF(LEN(VLOOKUP($A72,Entities!$A$1:$C$116,3,FALSE))=0,"",VLOOKUP($A72,Entities!$A$1:$C$116,3,FALSE)),"")</f>
        <v>A controlled list of values that identifies the status of the declaration of authentication that the ASSESSMENT CENTRE makes for the Result. Values are "Confirmed", "Unconfirmed".</v>
      </c>
      <c r="I72" s="80" t="str">
        <f>IFERROR(IF(LEN(VLOOKUP($A72,Entities!$A$1:$D$116,4,FALSE))=0,"",VLOOKUP($A72,Entities!$A$1:$D$116,4,FALSE)),"")</f>
        <v/>
      </c>
      <c r="J72" s="80" t="str">
        <f>IFERROR(IF(LEN(VLOOKUP($A72,Entities!$A$1:$E$116,5,FALSE))=0,"",VLOOKUP($A72,Entities!$A$1:$E$116,5,FALSE)),"")</f>
        <v>Reference Entity</v>
      </c>
      <c r="K72" s="80" t="str">
        <f>IFERROR(IF(LEN(VLOOKUP($B72,Attributes!$A$1:$C$379,3,FALSE))=0,"",VLOOKUP($B72,Attributes!$A$1:$C$379,3,FALSE)),"")</f>
        <v>NVARCHAR(32)</v>
      </c>
      <c r="L72" s="80" t="str">
        <f>IFERROR(IF(LEN(VLOOKUP($B72,Attributes!$A$1:$F$379,6,FALSE))=0,"",VLOOKUP($B72,Attributes!$A$1:$F$379,6,FALSE)),"")</f>
        <v>Centre_Auth_Decl_Status_Type</v>
      </c>
      <c r="M72" s="80" t="str">
        <f>IFERROR(IF(LEN(VLOOKUP($B72,Attributes!$A$1:$G$379,7,FALSE))=0,"",VLOOKUP($B72,Attributes!$A$1:$G$379,7,FALSE)),"")</f>
        <v>A controlled list of values that identifies the status of the declaration of authentication that the ASSESSMENT CENTRE makes for the Result. Values are "Confirmed", "Unconfirmed".</v>
      </c>
      <c r="N72" s="80" t="str">
        <f>IFERROR(IF(LEN(VLOOKUP($B72,Attributes!$A$1:$H$379,8,FALSE))=0,"",VLOOKUP($B72,Attributes!$A$1:$H$379,8,FALSE)),"")</f>
        <v>The status of the declaration of authentication that the centre makes for the outcome or award claim (if required by the AO the associated QE_Preference "AO Centre authentication required" will be included in the Product Catalogue).</v>
      </c>
      <c r="O72" s="52"/>
      <c r="P72" s="53"/>
      <c r="Q72" s="53" t="s">
        <v>1576</v>
      </c>
      <c r="R72" s="53"/>
      <c r="S72" s="53" t="s">
        <v>1576</v>
      </c>
      <c r="T72" s="54" t="s">
        <v>1682</v>
      </c>
      <c r="U72" s="54" t="s">
        <v>139</v>
      </c>
      <c r="V72" s="27" t="str">
        <f t="shared" si="1"/>
        <v>OK</v>
      </c>
    </row>
    <row r="73" spans="1:22" ht="33.299999999999997" x14ac:dyDescent="0.35">
      <c r="A73" s="55" t="s">
        <v>154</v>
      </c>
      <c r="B73" s="55" t="s">
        <v>12</v>
      </c>
      <c r="C73" s="52">
        <v>1</v>
      </c>
      <c r="D73" s="52" t="s">
        <v>8</v>
      </c>
      <c r="E73" s="52" t="s">
        <v>6</v>
      </c>
      <c r="F73" s="52" t="s">
        <v>6</v>
      </c>
      <c r="G73" s="52"/>
      <c r="H73" s="80" t="str">
        <f>IFERROR(IF(LEN(VLOOKUP($A73,Entities!$A$1:$C$116,3,FALSE))=0,"",VLOOKUP($A73,Entities!$A$1:$C$116,3,FALSE)),"")</f>
        <v>The association of one QE OUTCOME with another QE OUTCOME. This enables the provision of a breakdown of all the QE OUTCOMEs that contributed to the published Result.</v>
      </c>
      <c r="I73" s="80" t="str">
        <f>IFERROR(IF(LEN(VLOOKUP($A73,Entities!$A$1:$D$116,4,FALSE))=0,"",VLOOKUP($A73,Entities!$A$1:$D$116,4,FALSE)),"")</f>
        <v/>
      </c>
      <c r="J73" s="80" t="str">
        <f>IFERROR(IF(LEN(VLOOKUP($A73,Entities!$A$1:$E$116,5,FALSE))=0,"",VLOOKUP($A73,Entities!$A$1:$E$116,5,FALSE)),"")</f>
        <v>Contributing QE Outcome</v>
      </c>
      <c r="K73" s="80" t="str">
        <f>IFERROR(IF(LEN(VLOOKUP($B73,Attributes!$A$1:$C$379,3,FALSE))=0,"",VLOOKUP($B73,Attributes!$A$1:$C$379,3,FALSE)),"")</f>
        <v>NVARCHAR(32)</v>
      </c>
      <c r="L73" s="80" t="str">
        <f>IFERROR(IF(LEN(VLOOKUP($B73,Attributes!$A$1:$F$379,6,FALSE))=0,"",VLOOKUP($B73,Attributes!$A$1:$F$379,6,FALSE)),"")</f>
        <v/>
      </c>
      <c r="M73" s="80" t="str">
        <f>IFERROR(IF(LEN(VLOOKUP($B73,Attributes!$A$1:$G$379,7,FALSE))=0,"",VLOOKUP($B73,Attributes!$A$1:$G$379,7,FALSE)),"")</f>
        <v>A value that denotes and distinguishes the PARTY.</v>
      </c>
      <c r="N73" s="80" t="str">
        <f>IFERROR(IF(LEN(VLOOKUP($B73,Attributes!$A$1:$H$379,8,FALSE))=0,"",VLOOKUP($B73,Attributes!$A$1:$H$379,8,FALSE)),"")</f>
        <v>In this case is a LEARNER. Where the party is a learner, the MIS Assigned Learner Identifier must be used.</v>
      </c>
      <c r="O73" s="52" t="s">
        <v>854</v>
      </c>
      <c r="P73" s="53"/>
      <c r="Q73" s="53" t="s">
        <v>372</v>
      </c>
      <c r="R73" s="53"/>
      <c r="S73" s="54" t="s">
        <v>372</v>
      </c>
      <c r="T73" s="54" t="s">
        <v>1591</v>
      </c>
      <c r="U73" s="54" t="s">
        <v>12</v>
      </c>
      <c r="V73" s="27" t="str">
        <f t="shared" si="1"/>
        <v>OK</v>
      </c>
    </row>
    <row r="74" spans="1:22" ht="55.5" x14ac:dyDescent="0.35">
      <c r="A74" s="55" t="s">
        <v>154</v>
      </c>
      <c r="B74" s="55" t="s">
        <v>155</v>
      </c>
      <c r="C74" s="52">
        <v>2</v>
      </c>
      <c r="D74" s="52" t="s">
        <v>6</v>
      </c>
      <c r="E74" s="52" t="s">
        <v>6</v>
      </c>
      <c r="F74" s="52" t="s">
        <v>6</v>
      </c>
      <c r="G74" s="52" t="s">
        <v>1579</v>
      </c>
      <c r="H74" s="80" t="str">
        <f>IFERROR(IF(LEN(VLOOKUP($A74,Entities!$A$1:$C$116,3,FALSE))=0,"",VLOOKUP($A74,Entities!$A$1:$C$116,3,FALSE)),"")</f>
        <v>The association of one QE OUTCOME with another QE OUTCOME. This enables the provision of a breakdown of all the QE OUTCOMEs that contributed to the published Result.</v>
      </c>
      <c r="I74" s="80" t="str">
        <f>IFERROR(IF(LEN(VLOOKUP($A74,Entities!$A$1:$D$116,4,FALSE))=0,"",VLOOKUP($A74,Entities!$A$1:$D$116,4,FALSE)),"")</f>
        <v/>
      </c>
      <c r="J74" s="80" t="str">
        <f>IFERROR(IF(LEN(VLOOKUP($A74,Entities!$A$1:$E$116,5,FALSE))=0,"",VLOOKUP($A74,Entities!$A$1:$E$116,5,FALSE)),"")</f>
        <v>Contributing QE Outcome</v>
      </c>
      <c r="K74" s="80" t="str">
        <f>IFERROR(IF(LEN(VLOOKUP($B74,Attributes!$A$1:$C$379,3,FALSE))=0,"",VLOOKUP($B74,Attributes!$A$1:$C$379,3,FALSE)),"")</f>
        <v>NVARCHAR(32)</v>
      </c>
      <c r="L74" s="80" t="str">
        <f>IFERROR(IF(LEN(VLOOKUP($B74,Attributes!$A$1:$F$379,6,FALSE))=0,"",VLOOKUP($B74,Attributes!$A$1:$F$379,6,FALSE)),"")</f>
        <v/>
      </c>
      <c r="M74" s="80" t="str">
        <f>IFERROR(IF(LEN(VLOOKUP($B74,Attributes!$A$1:$G$379,7,FALSE))=0,"",VLOOKUP($B74,Attributes!$A$1:$G$379,7,FALSE)),"")</f>
        <v>A value that denotes and distinguishes the PARTY.</v>
      </c>
      <c r="N74" s="80" t="str">
        <f>IFERROR(IF(LEN(VLOOKUP($B74,Attributes!$A$1:$H$379,8,FALSE))=0,"",VLOOKUP($B74,Attributes!$A$1:$H$379,8,FALSE)),"")</f>
        <v xml:space="preserve">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issuing the Result to which the contributing outcome is associated. </v>
      </c>
      <c r="O74" s="52" t="s">
        <v>854</v>
      </c>
      <c r="P74" s="53"/>
      <c r="Q74" s="53" t="s">
        <v>372</v>
      </c>
      <c r="R74" s="53"/>
      <c r="S74" s="54" t="s">
        <v>372</v>
      </c>
      <c r="T74" s="54" t="s">
        <v>1604</v>
      </c>
      <c r="U74" s="54" t="s">
        <v>155</v>
      </c>
      <c r="V74" s="27" t="str">
        <f t="shared" si="1"/>
        <v>OK</v>
      </c>
    </row>
    <row r="75" spans="1:22" ht="33.299999999999997" x14ac:dyDescent="0.35">
      <c r="A75" s="55" t="s">
        <v>154</v>
      </c>
      <c r="B75" s="55" t="s">
        <v>42</v>
      </c>
      <c r="C75" s="52">
        <v>3</v>
      </c>
      <c r="D75" s="52" t="s">
        <v>6</v>
      </c>
      <c r="E75" s="52" t="s">
        <v>6</v>
      </c>
      <c r="F75" s="52" t="s">
        <v>6</v>
      </c>
      <c r="G75" s="52" t="s">
        <v>1579</v>
      </c>
      <c r="H75" s="80" t="str">
        <f>IFERROR(IF(LEN(VLOOKUP($A75,Entities!$A$1:$C$116,3,FALSE))=0,"",VLOOKUP($A75,Entities!$A$1:$C$116,3,FALSE)),"")</f>
        <v>The association of one QE OUTCOME with another QE OUTCOME. This enables the provision of a breakdown of all the QE OUTCOMEs that contributed to the published Result.</v>
      </c>
      <c r="I75" s="80" t="str">
        <f>IFERROR(IF(LEN(VLOOKUP($A75,Entities!$A$1:$D$116,4,FALSE))=0,"",VLOOKUP($A75,Entities!$A$1:$D$116,4,FALSE)),"")</f>
        <v/>
      </c>
      <c r="J75" s="80" t="str">
        <f>IFERROR(IF(LEN(VLOOKUP($A75,Entities!$A$1:$E$116,5,FALSE))=0,"",VLOOKUP($A75,Entities!$A$1:$E$116,5,FALSE)),"")</f>
        <v>Contributing QE Outcome</v>
      </c>
      <c r="K75" s="80" t="str">
        <f>IFERROR(IF(LEN(VLOOKUP($B75,Attributes!$A$1:$C$379,3,FALSE))=0,"",VLOOKUP($B75,Attributes!$A$1:$C$379,3,FALSE)),"")</f>
        <v>NVARCHAR(32)</v>
      </c>
      <c r="L75" s="80" t="str">
        <f>IFERROR(IF(LEN(VLOOKUP($B75,Attributes!$A$1:$F$379,6,FALSE))=0,"",VLOOKUP($B75,Attributes!$A$1:$F$379,6,FALSE)),"")</f>
        <v/>
      </c>
      <c r="M75" s="80" t="str">
        <f>IFERROR(IF(LEN(VLOOKUP($B75,Attributes!$A$1:$G$379,7,FALSE))=0,"",VLOOKUP($B75,Attributes!$A$1:$G$379,7,FALSE)),"")</f>
        <v>A value that denotes and distinguishes the PARTY.</v>
      </c>
      <c r="N75" s="80" t="str">
        <f>IFERROR(IF(LEN(VLOOKUP($B75,Attributes!$A$1:$H$379,8,FALSE))=0,"",VLOOKUP($B75,Attributes!$A$1:$H$379,8,FALSE)),"")</f>
        <v>In this case the party is an awarding organisation; one of the identifiers listed in the Harmonised Values section will be used.</v>
      </c>
      <c r="O75" s="52" t="s">
        <v>857</v>
      </c>
      <c r="P75" s="53"/>
      <c r="Q75" s="53" t="s">
        <v>372</v>
      </c>
      <c r="R75" s="53"/>
      <c r="S75" s="54" t="s">
        <v>372</v>
      </c>
      <c r="T75" s="54" t="s">
        <v>1604</v>
      </c>
      <c r="U75" s="54" t="s">
        <v>42</v>
      </c>
      <c r="V75" s="27" t="str">
        <f t="shared" si="1"/>
        <v>OK</v>
      </c>
    </row>
    <row r="76" spans="1:22" ht="66.599999999999994" x14ac:dyDescent="0.35">
      <c r="A76" s="55" t="s">
        <v>154</v>
      </c>
      <c r="B76" s="55" t="s">
        <v>43</v>
      </c>
      <c r="C76" s="52">
        <v>4</v>
      </c>
      <c r="D76" s="52" t="s">
        <v>6</v>
      </c>
      <c r="E76" s="52" t="s">
        <v>6</v>
      </c>
      <c r="F76" s="52" t="s">
        <v>6</v>
      </c>
      <c r="G76" s="52" t="s">
        <v>1579</v>
      </c>
      <c r="H76" s="80" t="str">
        <f>IFERROR(IF(LEN(VLOOKUP($A76,Entities!$A$1:$C$116,3,FALSE))=0,"",VLOOKUP($A76,Entities!$A$1:$C$116,3,FALSE)),"")</f>
        <v>The association of one QE OUTCOME with another QE OUTCOME. This enables the provision of a breakdown of all the QE OUTCOMEs that contributed to the published Result.</v>
      </c>
      <c r="I76" s="80" t="str">
        <f>IFERROR(IF(LEN(VLOOKUP($A76,Entities!$A$1:$D$116,4,FALSE))=0,"",VLOOKUP($A76,Entities!$A$1:$D$116,4,FALSE)),"")</f>
        <v/>
      </c>
      <c r="J76" s="80" t="str">
        <f>IFERROR(IF(LEN(VLOOKUP($A76,Entities!$A$1:$E$116,5,FALSE))=0,"",VLOOKUP($A76,Entities!$A$1:$E$116,5,FALSE)),"")</f>
        <v>Contributing QE Outcome</v>
      </c>
      <c r="K76" s="80" t="str">
        <f>IFERROR(IF(LEN(VLOOKUP($B76,Attributes!$A$1:$C$379,3,FALSE))=0,"",VLOOKUP($B76,Attributes!$A$1:$C$379,3,FALSE)),"")</f>
        <v>NVARCHAR(50)</v>
      </c>
      <c r="L76" s="80" t="str">
        <f>IFERROR(IF(LEN(VLOOKUP($B76,Attributes!$A$1:$F$379,6,FALSE))=0,"",VLOOKUP($B76,Attributes!$A$1:$F$379,6,FALSE)),"")</f>
        <v/>
      </c>
      <c r="M76" s="80" t="str">
        <f>IFERROR(IF(LEN(VLOOKUP($B76,Attributes!$A$1:$G$379,7,FALSE))=0,"",VLOOKUP($B76,Attributes!$A$1:$G$379,7,FALSE)),"")</f>
        <v>A value that uniquely identifies a specific part of a Qualification and applies to one or more QUALIFICATION ELEMENT(s) within an AWARDING ORGANISATION.</v>
      </c>
      <c r="N76" s="80" t="str">
        <f>IFERROR(IF(LEN(VLOOKUP($B76,Attributes!$A$1:$H$379,8,FALSE))=0,"",VLOOKUP($B76,Attributes!$A$1:$H$379,8,FALSE)),"")</f>
        <v/>
      </c>
      <c r="O76" s="52" t="s">
        <v>1573</v>
      </c>
      <c r="P76" s="53"/>
      <c r="Q76" s="53" t="s">
        <v>372</v>
      </c>
      <c r="R76" s="53"/>
      <c r="S76" s="54" t="s">
        <v>372</v>
      </c>
      <c r="T76" s="54" t="s">
        <v>1604</v>
      </c>
      <c r="U76" s="54" t="s">
        <v>43</v>
      </c>
      <c r="V76" s="27" t="str">
        <f t="shared" si="1"/>
        <v>OK</v>
      </c>
    </row>
    <row r="77" spans="1:22" ht="33.299999999999997" x14ac:dyDescent="0.35">
      <c r="A77" s="55" t="s">
        <v>154</v>
      </c>
      <c r="B77" s="55" t="s">
        <v>44</v>
      </c>
      <c r="C77" s="52">
        <v>5</v>
      </c>
      <c r="D77" s="52" t="s">
        <v>6</v>
      </c>
      <c r="E77" s="52" t="s">
        <v>6</v>
      </c>
      <c r="F77" s="52" t="s">
        <v>6</v>
      </c>
      <c r="G77" s="52" t="s">
        <v>1579</v>
      </c>
      <c r="H77" s="80" t="str">
        <f>IFERROR(IF(LEN(VLOOKUP($A77,Entities!$A$1:$C$116,3,FALSE))=0,"",VLOOKUP($A77,Entities!$A$1:$C$116,3,FALSE)),"")</f>
        <v>The association of one QE OUTCOME with another QE OUTCOME. This enables the provision of a breakdown of all the QE OUTCOMEs that contributed to the published Result.</v>
      </c>
      <c r="I77" s="80" t="str">
        <f>IFERROR(IF(LEN(VLOOKUP($A77,Entities!$A$1:$D$116,4,FALSE))=0,"",VLOOKUP($A77,Entities!$A$1:$D$116,4,FALSE)),"")</f>
        <v/>
      </c>
      <c r="J77" s="80" t="str">
        <f>IFERROR(IF(LEN(VLOOKUP($A77,Entities!$A$1:$E$116,5,FALSE))=0,"",VLOOKUP($A77,Entities!$A$1:$E$116,5,FALSE)),"")</f>
        <v>Contributing QE Outcome</v>
      </c>
      <c r="K77" s="80" t="str">
        <f>IFERROR(IF(LEN(VLOOKUP($B77,Attributes!$A$1:$C$379,3,FALSE))=0,"",VLOOKUP($B77,Attributes!$A$1:$C$379,3,FALSE)),"")</f>
        <v>NVARCHAR(32)</v>
      </c>
      <c r="L77" s="80" t="str">
        <f>IFERROR(IF(LEN(VLOOKUP($B77,Attributes!$A$1:$F$379,6,FALSE))=0,"",VLOOKUP($B77,Attributes!$A$1:$F$379,6,FALSE)),"")</f>
        <v>Qualification_Element_Type</v>
      </c>
      <c r="M77" s="80" t="str">
        <f>IFERROR(IF(LEN(VLOOKUP($B77,Attributes!$A$1:$G$379,7,FALSE))=0,"",VLOOKUP($B77,Attributes!$A$1:$G$379,7,FALSE)),"")</f>
        <v>A controlled list of values that denotes the type and behaviour of the specific QUALIFICATION ELEMENT. Values are "Scheme", "Award", "Learning Unit", "Pathway", "Assessable".</v>
      </c>
      <c r="N77" s="80" t="str">
        <f>IFERROR(IF(LEN(VLOOKUP($B77,Attributes!$A$1:$H$379,8,FALSE))=0,"",VLOOKUP($B77,Attributes!$A$1:$H$379,8,FALSE)),"")</f>
        <v/>
      </c>
      <c r="O77" s="52" t="s">
        <v>822</v>
      </c>
      <c r="P77" s="53"/>
      <c r="Q77" s="53" t="s">
        <v>372</v>
      </c>
      <c r="R77" s="53"/>
      <c r="S77" s="54" t="s">
        <v>372</v>
      </c>
      <c r="T77" s="54" t="s">
        <v>1604</v>
      </c>
      <c r="U77" s="54" t="s">
        <v>44</v>
      </c>
      <c r="V77" s="27" t="str">
        <f t="shared" si="1"/>
        <v>OK</v>
      </c>
    </row>
    <row r="78" spans="1:22" ht="33.299999999999997" x14ac:dyDescent="0.35">
      <c r="A78" s="55" t="s">
        <v>154</v>
      </c>
      <c r="B78" s="55" t="s">
        <v>156</v>
      </c>
      <c r="C78" s="52">
        <v>6</v>
      </c>
      <c r="D78" s="52" t="s">
        <v>6</v>
      </c>
      <c r="E78" s="52" t="s">
        <v>6</v>
      </c>
      <c r="F78" s="52" t="s">
        <v>6</v>
      </c>
      <c r="G78" s="52" t="s">
        <v>1579</v>
      </c>
      <c r="H78" s="80" t="str">
        <f>IFERROR(IF(LEN(VLOOKUP($A78,Entities!$A$1:$C$116,3,FALSE))=0,"",VLOOKUP($A78,Entities!$A$1:$C$116,3,FALSE)),"")</f>
        <v>The association of one QE OUTCOME with another QE OUTCOME. This enables the provision of a breakdown of all the QE OUTCOMEs that contributed to the published Result.</v>
      </c>
      <c r="I78" s="80" t="str">
        <f>IFERROR(IF(LEN(VLOOKUP($A78,Entities!$A$1:$D$116,4,FALSE))=0,"",VLOOKUP($A78,Entities!$A$1:$D$116,4,FALSE)),"")</f>
        <v/>
      </c>
      <c r="J78" s="80" t="str">
        <f>IFERROR(IF(LEN(VLOOKUP($A78,Entities!$A$1:$E$116,5,FALSE))=0,"",VLOOKUP($A78,Entities!$A$1:$E$116,5,FALSE)),"")</f>
        <v>Contributing QE Outcome</v>
      </c>
      <c r="K78" s="80" t="str">
        <f>IFERROR(IF(LEN(VLOOKUP($B78,Attributes!$A$1:$C$379,3,FALSE))=0,"",VLOOKUP($B78,Attributes!$A$1:$C$379,3,FALSE)),"")</f>
        <v>DATETIME DAY TO SECOND</v>
      </c>
      <c r="L78" s="80" t="str">
        <f>IFERROR(IF(LEN(VLOOKUP($B78,Attributes!$A$1:$F$379,6,FALSE))=0,"",VLOOKUP($B78,Attributes!$A$1:$F$379,6,FALSE)),"")</f>
        <v/>
      </c>
      <c r="M78" s="80" t="str">
        <f>IFERROR(IF(LEN(VLOOKUP($B78,Attributes!$A$1:$G$379,7,FALSE))=0,"",VLOOKUP($B78,Attributes!$A$1:$G$379,7,FALSE)),"")</f>
        <v>The effective date and time of the QE AVAILABILITY.</v>
      </c>
      <c r="N78" s="80" t="str">
        <f>IFERROR(IF(LEN(VLOOKUP($B78,Attributes!$A$1:$H$379,8,FALSE))=0,"",VLOOKUP($B78,Attributes!$A$1:$H$379,8,FALSE)),"")</f>
        <v>In this context this represents the parent within the CONTRIBUTING QE OUTCOME relationship.</v>
      </c>
      <c r="O78" s="52"/>
      <c r="P78" s="53"/>
      <c r="Q78" s="53" t="s">
        <v>372</v>
      </c>
      <c r="R78" s="53"/>
      <c r="S78" s="54" t="s">
        <v>372</v>
      </c>
      <c r="T78" s="54" t="s">
        <v>1604</v>
      </c>
      <c r="U78" s="54" t="s">
        <v>156</v>
      </c>
      <c r="V78" s="27" t="str">
        <f t="shared" si="1"/>
        <v>OK</v>
      </c>
    </row>
    <row r="79" spans="1:22" ht="33.299999999999997" x14ac:dyDescent="0.35">
      <c r="A79" s="55" t="s">
        <v>154</v>
      </c>
      <c r="B79" s="55" t="s">
        <v>157</v>
      </c>
      <c r="C79" s="52">
        <v>7</v>
      </c>
      <c r="D79" s="52" t="s">
        <v>6</v>
      </c>
      <c r="E79" s="52" t="s">
        <v>6</v>
      </c>
      <c r="F79" s="52" t="s">
        <v>6</v>
      </c>
      <c r="G79" s="52" t="s">
        <v>1579</v>
      </c>
      <c r="H79" s="80" t="str">
        <f>IFERROR(IF(LEN(VLOOKUP($A79,Entities!$A$1:$C$116,3,FALSE))=0,"",VLOOKUP($A79,Entities!$A$1:$C$116,3,FALSE)),"")</f>
        <v>The association of one QE OUTCOME with another QE OUTCOME. This enables the provision of a breakdown of all the QE OUTCOMEs that contributed to the published Result.</v>
      </c>
      <c r="I79" s="80" t="str">
        <f>IFERROR(IF(LEN(VLOOKUP($A79,Entities!$A$1:$D$116,4,FALSE))=0,"",VLOOKUP($A79,Entities!$A$1:$D$116,4,FALSE)),"")</f>
        <v/>
      </c>
      <c r="J79" s="80" t="str">
        <f>IFERROR(IF(LEN(VLOOKUP($A79,Entities!$A$1:$E$116,5,FALSE))=0,"",VLOOKUP($A79,Entities!$A$1:$E$116,5,FALSE)),"")</f>
        <v>Contributing QE Outcome</v>
      </c>
      <c r="K79" s="80" t="str">
        <f>IFERROR(IF(LEN(VLOOKUP($B79,Attributes!$A$1:$C$379,3,FALSE))=0,"",VLOOKUP($B79,Attributes!$A$1:$C$379,3,FALSE)),"")</f>
        <v>NVARCHAR(50)</v>
      </c>
      <c r="L79" s="80" t="str">
        <f>IFERROR(IF(LEN(VLOOKUP($B79,Attributes!$A$1:$F$379,6,FALSE))=0,"",VLOOKUP($B79,Attributes!$A$1:$F$379,6,FALSE)),"")</f>
        <v>QE_Outcome_Type</v>
      </c>
      <c r="M79" s="80" t="str">
        <f>IFERROR(IF(LEN(VLOOKUP($B79,Attributes!$A$1:$G$379,7,FALSE))=0,"",VLOOKUP($B79,Attributes!$A$1:$G$379,7,FALSE)),"")</f>
        <v>A controlled list of values that identifies the specific type of achievement (QE OUTCOME). Values include "Centre Assessed Outcome", "Estimated Grade", "Result", "Interim claim".</v>
      </c>
      <c r="N79" s="80" t="str">
        <f>IFERROR(IF(LEN(VLOOKUP($B79,Attributes!$A$1:$H$379,8,FALSE))=0,"",VLOOKUP($B79,Attributes!$A$1:$H$379,8,FALSE)),"")</f>
        <v>In this context this represents the parent within the CONTRIBUTING QE OUTCOME relationship.</v>
      </c>
      <c r="O79" s="52"/>
      <c r="P79" s="53"/>
      <c r="Q79" s="53" t="s">
        <v>372</v>
      </c>
      <c r="R79" s="53"/>
      <c r="S79" s="54" t="s">
        <v>372</v>
      </c>
      <c r="T79" s="54" t="s">
        <v>1604</v>
      </c>
      <c r="U79" s="54" t="s">
        <v>157</v>
      </c>
      <c r="V79" s="27" t="str">
        <f t="shared" si="1"/>
        <v>OK</v>
      </c>
    </row>
    <row r="80" spans="1:22" ht="111" x14ac:dyDescent="0.35">
      <c r="A80" s="55" t="s">
        <v>154</v>
      </c>
      <c r="B80" s="55" t="s">
        <v>158</v>
      </c>
      <c r="C80" s="52">
        <v>8</v>
      </c>
      <c r="D80" s="52" t="s">
        <v>6</v>
      </c>
      <c r="E80" s="52" t="s">
        <v>6</v>
      </c>
      <c r="F80" s="52" t="s">
        <v>6</v>
      </c>
      <c r="G80" s="52" t="s">
        <v>1579</v>
      </c>
      <c r="H80" s="80" t="str">
        <f>IFERROR(IF(LEN(VLOOKUP($A80,Entities!$A$1:$C$116,3,FALSE))=0,"",VLOOKUP($A80,Entities!$A$1:$C$116,3,FALSE)),"")</f>
        <v>The association of one QE OUTCOME with another QE OUTCOME. This enables the provision of a breakdown of all the QE OUTCOMEs that contributed to the published Result.</v>
      </c>
      <c r="I80" s="80" t="str">
        <f>IFERROR(IF(LEN(VLOOKUP($A80,Entities!$A$1:$D$116,4,FALSE))=0,"",VLOOKUP($A80,Entities!$A$1:$D$116,4,FALSE)),"")</f>
        <v/>
      </c>
      <c r="J80" s="80" t="str">
        <f>IFERROR(IF(LEN(VLOOKUP($A80,Entities!$A$1:$E$116,5,FALSE))=0,"",VLOOKUP($A80,Entities!$A$1:$E$116,5,FALSE)),"")</f>
        <v>Contributing QE Outcome</v>
      </c>
      <c r="K80" s="80" t="str">
        <f>IFERROR(IF(LEN(VLOOKUP($B80,Attributes!$A$1:$C$379,3,FALSE))=0,"",VLOOKUP($B80,Attributes!$A$1:$C$379,3,FALSE)),"")</f>
        <v>NVARCHAR(32)</v>
      </c>
      <c r="L80" s="80" t="str">
        <f>IFERROR(IF(LEN(VLOOKUP($B80,Attributes!$A$1:$F$379,6,FALSE))=0,"",VLOOKUP($B80,Attributes!$A$1:$F$379,6,FALSE)),"")</f>
        <v>QE_Outcome_Value_Type</v>
      </c>
      <c r="M80" s="80" t="str">
        <f>IFERROR(IF(LEN(VLOOKUP($B80,Attributes!$A$1:$G$379,7,FALSE))=0,"",VLOOKUP($B80,Attributes!$A$1:$G$379,7,FALSE)),"")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N80" s="80" t="str">
        <f>IFERROR(IF(LEN(VLOOKUP($B80,Attributes!$A$1:$H$379,8,FALSE))=0,"",VLOOKUP($B80,Attributes!$A$1:$H$379,8,FALSE)),"")</f>
        <v xml:space="preserve">In this context this represents the parent within the CONTRIBUTING QE OUTCOME relationship.
Contributing outcomes are only issued where the parent and child QEA have outcome value types of Uniform Mark Scale, Credits, Points or Grades in common. This means if a parent and child do not have any outcome value types in common there would not be any contributing outcome entities in the output message. 
For example, if the outcome value types issued for an Award are Uniform Mark Scale, and Grade but for the child Learning Units, the only values issued are Uniform Mark Scale, then contributing outcomes would be issued for the outcome value type of Uniform Mark Scale, but not for Grade.
</v>
      </c>
      <c r="O80" s="52"/>
      <c r="P80" s="53"/>
      <c r="Q80" s="53" t="s">
        <v>372</v>
      </c>
      <c r="R80" s="53"/>
      <c r="S80" s="54" t="s">
        <v>372</v>
      </c>
      <c r="T80" s="54" t="s">
        <v>1604</v>
      </c>
      <c r="U80" s="54" t="s">
        <v>158</v>
      </c>
      <c r="V80" s="27" t="str">
        <f t="shared" si="1"/>
        <v>OK</v>
      </c>
    </row>
    <row r="81" spans="1:22" ht="33.299999999999997" x14ac:dyDescent="0.35">
      <c r="A81" s="55" t="s">
        <v>154</v>
      </c>
      <c r="B81" s="55" t="s">
        <v>500</v>
      </c>
      <c r="C81" s="52">
        <v>9</v>
      </c>
      <c r="D81" s="52" t="s">
        <v>6</v>
      </c>
      <c r="E81" s="52" t="s">
        <v>6</v>
      </c>
      <c r="F81" s="52" t="s">
        <v>6</v>
      </c>
      <c r="G81" s="52" t="s">
        <v>1579</v>
      </c>
      <c r="H81" s="80" t="str">
        <f>IFERROR(IF(LEN(VLOOKUP($A81,Entities!$A$1:$C$116,3,FALSE))=0,"",VLOOKUP($A81,Entities!$A$1:$C$116,3,FALSE)),"")</f>
        <v>The association of one QE OUTCOME with another QE OUTCOME. This enables the provision of a breakdown of all the QE OUTCOMEs that contributed to the published Result.</v>
      </c>
      <c r="I81" s="80" t="str">
        <f>IFERROR(IF(LEN(VLOOKUP($A81,Entities!$A$1:$D$116,4,FALSE))=0,"",VLOOKUP($A81,Entities!$A$1:$D$116,4,FALSE)),"")</f>
        <v/>
      </c>
      <c r="J81" s="80" t="str">
        <f>IFERROR(IF(LEN(VLOOKUP($A81,Entities!$A$1:$E$116,5,FALSE))=0,"",VLOOKUP($A81,Entities!$A$1:$E$116,5,FALSE)),"")</f>
        <v>Contributing QE Outcome</v>
      </c>
      <c r="K81" s="80" t="str">
        <f>IFERROR(IF(LEN(VLOOKUP($B81,Attributes!$A$1:$C$379,3,FALSE))=0,"",VLOOKUP($B81,Attributes!$A$1:$C$379,3,FALSE)),"")</f>
        <v>DATETIME DAY TO SECOND</v>
      </c>
      <c r="L81" s="80" t="str">
        <f>IFERROR(IF(LEN(VLOOKUP($B81,Attributes!$A$1:$F$379,6,FALSE))=0,"",VLOOKUP($B81,Attributes!$A$1:$F$379,6,FALSE)),"")</f>
        <v/>
      </c>
      <c r="M81" s="80" t="str">
        <f>IFERROR(IF(LEN(VLOOKUP($B81,Attributes!$A$1:$G$379,7,FALSE))=0,"",VLOOKUP($B81,Attributes!$A$1:$G$379,7,FALSE)),"")</f>
        <v>The date and time that the result was conferred/generated by the AO.</v>
      </c>
      <c r="N81" s="80" t="str">
        <f>IFERROR(IF(LEN(VLOOKUP($B81,Attributes!$A$1:$H$379,8,FALSE))=0,"",VLOOKUP($B81,Attributes!$A$1:$H$379,8,FALSE)),"")</f>
        <v/>
      </c>
      <c r="O81" s="52"/>
      <c r="P81" s="53"/>
      <c r="Q81" s="53" t="s">
        <v>372</v>
      </c>
      <c r="R81" s="53"/>
      <c r="S81" s="54" t="s">
        <v>372</v>
      </c>
      <c r="T81" s="54" t="s">
        <v>1604</v>
      </c>
      <c r="U81" s="54" t="s">
        <v>500</v>
      </c>
      <c r="V81" s="27" t="str">
        <f t="shared" si="1"/>
        <v>OK</v>
      </c>
    </row>
    <row r="82" spans="1:22" ht="111" x14ac:dyDescent="0.35">
      <c r="A82" s="55" t="s">
        <v>154</v>
      </c>
      <c r="B82" s="55" t="s">
        <v>159</v>
      </c>
      <c r="C82" s="52">
        <v>10</v>
      </c>
      <c r="D82" s="52" t="s">
        <v>6</v>
      </c>
      <c r="E82" s="52" t="s">
        <v>6</v>
      </c>
      <c r="F82" s="52" t="s">
        <v>6</v>
      </c>
      <c r="G82" s="52" t="s">
        <v>1579</v>
      </c>
      <c r="H82" s="80" t="str">
        <f>IFERROR(IF(LEN(VLOOKUP($A82,Entities!$A$1:$C$116,3,FALSE))=0,"",VLOOKUP($A82,Entities!$A$1:$C$116,3,FALSE)),"")</f>
        <v>The association of one QE OUTCOME with another QE OUTCOME. This enables the provision of a breakdown of all the QE OUTCOMEs that contributed to the published Result.</v>
      </c>
      <c r="I82" s="80" t="str">
        <f>IFERROR(IF(LEN(VLOOKUP($A82,Entities!$A$1:$D$116,4,FALSE))=0,"",VLOOKUP($A82,Entities!$A$1:$D$116,4,FALSE)),"")</f>
        <v/>
      </c>
      <c r="J82" s="80" t="str">
        <f>IFERROR(IF(LEN(VLOOKUP($A82,Entities!$A$1:$E$116,5,FALSE))=0,"",VLOOKUP($A82,Entities!$A$1:$E$116,5,FALSE)),"")</f>
        <v>Contributing QE Outcome</v>
      </c>
      <c r="K82" s="80" t="str">
        <f>IFERROR(IF(LEN(VLOOKUP($B82,Attributes!$A$1:$C$379,3,FALSE))=0,"",VLOOKUP($B82,Attributes!$A$1:$C$379,3,FALSE)),"")</f>
        <v>NVARCHAR(32)</v>
      </c>
      <c r="L82" s="80" t="str">
        <f>IFERROR(IF(LEN(VLOOKUP($B82,Attributes!$A$1:$F$379,6,FALSE))=0,"",VLOOKUP($B82,Attributes!$A$1:$F$379,6,FALSE)),"")</f>
        <v/>
      </c>
      <c r="M82" s="80" t="str">
        <f>IFERROR(IF(LEN(VLOOKUP($B82,Attributes!$A$1:$G$379,7,FALSE))=0,"",VLOOKUP($B82,Attributes!$A$1:$G$379,7,FALSE)),"")</f>
        <v>A value that denotes and distinguishes the PARTY.</v>
      </c>
      <c r="N82" s="80" t="str">
        <f>IFERROR(IF(LEN(VLOOKUP($B82,Attributes!$A$1:$H$379,8,FALSE))=0,"",VLOOKUP($B82,Attributes!$A$1:$H$379,8,FALSE)),"")</f>
        <v>In this case is the PARTY responsible for issuing the QE Outcome ie the Centre is responsible for the Centre Assessed Outcome/ Award Claim/ Estimated Grade they send to the Awarding Organisation. The Awarding Organisation is responsible for the Result they send to the centre.
The Party Id for the Awarding Organisation which issued the contributing outcome. For the initial implementation both Parent and Child values will be the same Awarding Organisation. 
Currently, the contributing child results will include only those achieved with that same AO; child results issued by a different AO will be excluded. Therefore, the Party_ID_Originator_Child values will match those for the parent. The centre receiving the parent result will have arranged the Transfer of Credit, enabling the centre to link the contributing result issued by the other AO to the parent result.</v>
      </c>
      <c r="O82" s="52"/>
      <c r="P82" s="53"/>
      <c r="Q82" s="53" t="s">
        <v>372</v>
      </c>
      <c r="R82" s="53"/>
      <c r="S82" s="54" t="s">
        <v>372</v>
      </c>
      <c r="T82" s="54" t="s">
        <v>1604</v>
      </c>
      <c r="U82" s="54" t="s">
        <v>159</v>
      </c>
      <c r="V82" s="27" t="str">
        <f t="shared" si="1"/>
        <v>OK</v>
      </c>
    </row>
    <row r="83" spans="1:22" ht="33.299999999999997" x14ac:dyDescent="0.35">
      <c r="A83" s="55" t="s">
        <v>154</v>
      </c>
      <c r="B83" s="55" t="s">
        <v>45</v>
      </c>
      <c r="C83" s="52">
        <v>11</v>
      </c>
      <c r="D83" s="52" t="s">
        <v>6</v>
      </c>
      <c r="E83" s="52" t="s">
        <v>6</v>
      </c>
      <c r="F83" s="52" t="s">
        <v>6</v>
      </c>
      <c r="G83" s="52" t="s">
        <v>1579</v>
      </c>
      <c r="H83" s="80" t="str">
        <f>IFERROR(IF(LEN(VLOOKUP($A83,Entities!$A$1:$C$116,3,FALSE))=0,"",VLOOKUP($A83,Entities!$A$1:$C$116,3,FALSE)),"")</f>
        <v>The association of one QE OUTCOME with another QE OUTCOME. This enables the provision of a breakdown of all the QE OUTCOMEs that contributed to the published Result.</v>
      </c>
      <c r="I83" s="80" t="str">
        <f>IFERROR(IF(LEN(VLOOKUP($A83,Entities!$A$1:$D$116,4,FALSE))=0,"",VLOOKUP($A83,Entities!$A$1:$D$116,4,FALSE)),"")</f>
        <v/>
      </c>
      <c r="J83" s="80" t="str">
        <f>IFERROR(IF(LEN(VLOOKUP($A83,Entities!$A$1:$E$116,5,FALSE))=0,"",VLOOKUP($A83,Entities!$A$1:$E$116,5,FALSE)),"")</f>
        <v>Contributing QE Outcome</v>
      </c>
      <c r="K83" s="80" t="str">
        <f>IFERROR(IF(LEN(VLOOKUP($B83,Attributes!$A$1:$C$379,3,FALSE))=0,"",VLOOKUP($B83,Attributes!$A$1:$C$379,3,FALSE)),"")</f>
        <v>NVARCHAR(32)</v>
      </c>
      <c r="L83" s="80" t="str">
        <f>IFERROR(IF(LEN(VLOOKUP($B83,Attributes!$A$1:$F$379,6,FALSE))=0,"",VLOOKUP($B83,Attributes!$A$1:$F$379,6,FALSE)),"")</f>
        <v/>
      </c>
      <c r="M83" s="80" t="str">
        <f>IFERROR(IF(LEN(VLOOKUP($B83,Attributes!$A$1:$G$379,7,FALSE))=0,"",VLOOKUP($B83,Attributes!$A$1:$G$379,7,FALSE)),"")</f>
        <v>A value that denotes and distinguishes the PARTY.</v>
      </c>
      <c r="N83" s="80" t="str">
        <f>IFERROR(IF(LEN(VLOOKUP($B83,Attributes!$A$1:$H$379,8,FALSE))=0,"",VLOOKUP($B83,Attributes!$A$1:$H$379,8,FALSE)),"")</f>
        <v>In this case the party is an awarding organisation; one of the identifiers listed in the Harmonised Values section will be used.</v>
      </c>
      <c r="O83" s="52"/>
      <c r="P83" s="53"/>
      <c r="Q83" s="53" t="s">
        <v>372</v>
      </c>
      <c r="R83" s="53"/>
      <c r="S83" s="54" t="s">
        <v>372</v>
      </c>
      <c r="T83" s="54" t="s">
        <v>1604</v>
      </c>
      <c r="U83" s="54" t="s">
        <v>45</v>
      </c>
      <c r="V83" s="27" t="str">
        <f t="shared" si="1"/>
        <v>OK</v>
      </c>
    </row>
    <row r="84" spans="1:22" ht="33.299999999999997" x14ac:dyDescent="0.35">
      <c r="A84" s="55" t="s">
        <v>154</v>
      </c>
      <c r="B84" s="55" t="s">
        <v>46</v>
      </c>
      <c r="C84" s="52">
        <v>12</v>
      </c>
      <c r="D84" s="52" t="s">
        <v>6</v>
      </c>
      <c r="E84" s="52" t="s">
        <v>6</v>
      </c>
      <c r="F84" s="52" t="s">
        <v>6</v>
      </c>
      <c r="G84" s="52" t="s">
        <v>1579</v>
      </c>
      <c r="H84" s="80" t="str">
        <f>IFERROR(IF(LEN(VLOOKUP($A84,Entities!$A$1:$C$116,3,FALSE))=0,"",VLOOKUP($A84,Entities!$A$1:$C$116,3,FALSE)),"")</f>
        <v>The association of one QE OUTCOME with another QE OUTCOME. This enables the provision of a breakdown of all the QE OUTCOMEs that contributed to the published Result.</v>
      </c>
      <c r="I84" s="80" t="str">
        <f>IFERROR(IF(LEN(VLOOKUP($A84,Entities!$A$1:$D$116,4,FALSE))=0,"",VLOOKUP($A84,Entities!$A$1:$D$116,4,FALSE)),"")</f>
        <v/>
      </c>
      <c r="J84" s="80" t="str">
        <f>IFERROR(IF(LEN(VLOOKUP($A84,Entities!$A$1:$E$116,5,FALSE))=0,"",VLOOKUP($A84,Entities!$A$1:$E$116,5,FALSE)),"")</f>
        <v>Contributing QE Outcome</v>
      </c>
      <c r="K84" s="80" t="str">
        <f>IFERROR(IF(LEN(VLOOKUP($B84,Attributes!$A$1:$C$379,3,FALSE))=0,"",VLOOKUP($B84,Attributes!$A$1:$C$379,3,FALSE)),"")</f>
        <v>NVARCHAR(50)</v>
      </c>
      <c r="L84" s="80" t="str">
        <f>IFERROR(IF(LEN(VLOOKUP($B84,Attributes!$A$1:$F$379,6,FALSE))=0,"",VLOOKUP($B84,Attributes!$A$1:$F$379,6,FALSE)),"")</f>
        <v/>
      </c>
      <c r="M84" s="80" t="str">
        <f>IFERROR(IF(LEN(VLOOKUP($B84,Attributes!$A$1:$G$379,7,FALSE))=0,"",VLOOKUP($B84,Attributes!$A$1:$G$379,7,FALSE)),"")</f>
        <v>A value that uniquely identifies a specific part of a Qualification and applies to one or more QUALIFICATION ELEMENT(s) within an AWARDING ORGANISATION.</v>
      </c>
      <c r="N84" s="80" t="str">
        <f>IFERROR(IF(LEN(VLOOKUP($B84,Attributes!$A$1:$H$379,8,FALSE))=0,"",VLOOKUP($B84,Attributes!$A$1:$H$379,8,FALSE)),"")</f>
        <v/>
      </c>
      <c r="O84" s="52"/>
      <c r="P84" s="53"/>
      <c r="Q84" s="53" t="s">
        <v>372</v>
      </c>
      <c r="R84" s="53"/>
      <c r="S84" s="54" t="s">
        <v>372</v>
      </c>
      <c r="T84" s="54" t="s">
        <v>1604</v>
      </c>
      <c r="U84" s="54" t="s">
        <v>46</v>
      </c>
      <c r="V84" s="27" t="str">
        <f t="shared" si="1"/>
        <v>OK</v>
      </c>
    </row>
    <row r="85" spans="1:22" ht="33.299999999999997" x14ac:dyDescent="0.35">
      <c r="A85" s="55" t="s">
        <v>154</v>
      </c>
      <c r="B85" s="55" t="s">
        <v>47</v>
      </c>
      <c r="C85" s="52">
        <v>13</v>
      </c>
      <c r="D85" s="52" t="s">
        <v>6</v>
      </c>
      <c r="E85" s="52" t="s">
        <v>6</v>
      </c>
      <c r="F85" s="52" t="s">
        <v>6</v>
      </c>
      <c r="G85" s="52" t="s">
        <v>1579</v>
      </c>
      <c r="H85" s="80" t="str">
        <f>IFERROR(IF(LEN(VLOOKUP($A85,Entities!$A$1:$C$116,3,FALSE))=0,"",VLOOKUP($A85,Entities!$A$1:$C$116,3,FALSE)),"")</f>
        <v>The association of one QE OUTCOME with another QE OUTCOME. This enables the provision of a breakdown of all the QE OUTCOMEs that contributed to the published Result.</v>
      </c>
      <c r="I85" s="80" t="str">
        <f>IFERROR(IF(LEN(VLOOKUP($A85,Entities!$A$1:$D$116,4,FALSE))=0,"",VLOOKUP($A85,Entities!$A$1:$D$116,4,FALSE)),"")</f>
        <v/>
      </c>
      <c r="J85" s="80" t="str">
        <f>IFERROR(IF(LEN(VLOOKUP($A85,Entities!$A$1:$E$116,5,FALSE))=0,"",VLOOKUP($A85,Entities!$A$1:$E$116,5,FALSE)),"")</f>
        <v>Contributing QE Outcome</v>
      </c>
      <c r="K85" s="80" t="str">
        <f>IFERROR(IF(LEN(VLOOKUP($B85,Attributes!$A$1:$C$379,3,FALSE))=0,"",VLOOKUP($B85,Attributes!$A$1:$C$379,3,FALSE)),"")</f>
        <v>NVARCHAR(32)</v>
      </c>
      <c r="L85" s="80" t="str">
        <f>IFERROR(IF(LEN(VLOOKUP($B85,Attributes!$A$1:$F$379,6,FALSE))=0,"",VLOOKUP($B85,Attributes!$A$1:$F$379,6,FALSE)),"")</f>
        <v>Qualification_Element_Type</v>
      </c>
      <c r="M85" s="80" t="str">
        <f>IFERROR(IF(LEN(VLOOKUP($B85,Attributes!$A$1:$G$379,7,FALSE))=0,"",VLOOKUP($B85,Attributes!$A$1:$G$379,7,FALSE)),"")</f>
        <v>A controlled list of values that denotes the type and behaviour of the specific QUALIFICATION ELEMENT. Values are "Scheme", "Award", "Learning Unit", "Pathway", "Assessable".</v>
      </c>
      <c r="N85" s="80" t="str">
        <f>IFERROR(IF(LEN(VLOOKUP($B85,Attributes!$A$1:$H$379,8,FALSE))=0,"",VLOOKUP($B85,Attributes!$A$1:$H$379,8,FALSE)),"")</f>
        <v/>
      </c>
      <c r="O85" s="52"/>
      <c r="P85" s="53"/>
      <c r="Q85" s="53" t="s">
        <v>372</v>
      </c>
      <c r="R85" s="53"/>
      <c r="S85" s="54" t="s">
        <v>372</v>
      </c>
      <c r="T85" s="54" t="s">
        <v>1604</v>
      </c>
      <c r="U85" s="54" t="s">
        <v>47</v>
      </c>
      <c r="V85" s="27" t="str">
        <f t="shared" si="1"/>
        <v>OK</v>
      </c>
    </row>
    <row r="86" spans="1:22" ht="33.299999999999997" x14ac:dyDescent="0.35">
      <c r="A86" s="55" t="s">
        <v>154</v>
      </c>
      <c r="B86" s="55" t="s">
        <v>160</v>
      </c>
      <c r="C86" s="52">
        <v>14</v>
      </c>
      <c r="D86" s="52" t="s">
        <v>6</v>
      </c>
      <c r="E86" s="52" t="s">
        <v>6</v>
      </c>
      <c r="F86" s="52" t="s">
        <v>6</v>
      </c>
      <c r="G86" s="52" t="s">
        <v>1579</v>
      </c>
      <c r="H86" s="80" t="str">
        <f>IFERROR(IF(LEN(VLOOKUP($A86,Entities!$A$1:$C$116,3,FALSE))=0,"",VLOOKUP($A86,Entities!$A$1:$C$116,3,FALSE)),"")</f>
        <v>The association of one QE OUTCOME with another QE OUTCOME. This enables the provision of a breakdown of all the QE OUTCOMEs that contributed to the published Result.</v>
      </c>
      <c r="I86" s="80" t="str">
        <f>IFERROR(IF(LEN(VLOOKUP($A86,Entities!$A$1:$D$116,4,FALSE))=0,"",VLOOKUP($A86,Entities!$A$1:$D$116,4,FALSE)),"")</f>
        <v/>
      </c>
      <c r="J86" s="80" t="str">
        <f>IFERROR(IF(LEN(VLOOKUP($A86,Entities!$A$1:$E$116,5,FALSE))=0,"",VLOOKUP($A86,Entities!$A$1:$E$116,5,FALSE)),"")</f>
        <v>Contributing QE Outcome</v>
      </c>
      <c r="K86" s="80" t="str">
        <f>IFERROR(IF(LEN(VLOOKUP($B86,Attributes!$A$1:$C$379,3,FALSE))=0,"",VLOOKUP($B86,Attributes!$A$1:$C$379,3,FALSE)),"")</f>
        <v>DATETIME DAY TO SECOND</v>
      </c>
      <c r="L86" s="80" t="str">
        <f>IFERROR(IF(LEN(VLOOKUP($B86,Attributes!$A$1:$F$379,6,FALSE))=0,"",VLOOKUP($B86,Attributes!$A$1:$F$379,6,FALSE)),"")</f>
        <v/>
      </c>
      <c r="M86" s="80" t="str">
        <f>IFERROR(IF(LEN(VLOOKUP($B86,Attributes!$A$1:$G$379,7,FALSE))=0,"",VLOOKUP($B86,Attributes!$A$1:$G$379,7,FALSE)),"")</f>
        <v>The effective date and time of the QE AVAILABILITY.</v>
      </c>
      <c r="N86" s="80" t="str">
        <f>IFERROR(IF(LEN(VLOOKUP($B86,Attributes!$A$1:$H$379,8,FALSE))=0,"",VLOOKUP($B86,Attributes!$A$1:$H$379,8,FALSE)),"")</f>
        <v>In this context this represents the child within the CONTRIBUTING QE OUTCOME relationship</v>
      </c>
      <c r="O86" s="52"/>
      <c r="P86" s="53"/>
      <c r="Q86" s="53" t="s">
        <v>372</v>
      </c>
      <c r="R86" s="53"/>
      <c r="S86" s="54" t="s">
        <v>372</v>
      </c>
      <c r="T86" s="54" t="s">
        <v>1604</v>
      </c>
      <c r="U86" s="54" t="s">
        <v>160</v>
      </c>
      <c r="V86" s="27" t="str">
        <f t="shared" si="1"/>
        <v>OK</v>
      </c>
    </row>
    <row r="87" spans="1:22" ht="33.299999999999997" x14ac:dyDescent="0.35">
      <c r="A87" s="55" t="s">
        <v>154</v>
      </c>
      <c r="B87" s="55" t="s">
        <v>161</v>
      </c>
      <c r="C87" s="52">
        <v>15</v>
      </c>
      <c r="D87" s="52" t="s">
        <v>6</v>
      </c>
      <c r="E87" s="52" t="s">
        <v>6</v>
      </c>
      <c r="F87" s="52" t="s">
        <v>6</v>
      </c>
      <c r="G87" s="52" t="s">
        <v>1579</v>
      </c>
      <c r="H87" s="80" t="str">
        <f>IFERROR(IF(LEN(VLOOKUP($A87,Entities!$A$1:$C$116,3,FALSE))=0,"",VLOOKUP($A87,Entities!$A$1:$C$116,3,FALSE)),"")</f>
        <v>The association of one QE OUTCOME with another QE OUTCOME. This enables the provision of a breakdown of all the QE OUTCOMEs that contributed to the published Result.</v>
      </c>
      <c r="I87" s="80" t="str">
        <f>IFERROR(IF(LEN(VLOOKUP($A87,Entities!$A$1:$D$116,4,FALSE))=0,"",VLOOKUP($A87,Entities!$A$1:$D$116,4,FALSE)),"")</f>
        <v/>
      </c>
      <c r="J87" s="80" t="str">
        <f>IFERROR(IF(LEN(VLOOKUP($A87,Entities!$A$1:$E$116,5,FALSE))=0,"",VLOOKUP($A87,Entities!$A$1:$E$116,5,FALSE)),"")</f>
        <v>Contributing QE Outcome</v>
      </c>
      <c r="K87" s="80" t="str">
        <f>IFERROR(IF(LEN(VLOOKUP($B87,Attributes!$A$1:$C$379,3,FALSE))=0,"",VLOOKUP($B87,Attributes!$A$1:$C$379,3,FALSE)),"")</f>
        <v>NVARCHAR(50)</v>
      </c>
      <c r="L87" s="80" t="str">
        <f>IFERROR(IF(LEN(VLOOKUP($B87,Attributes!$A$1:$F$379,6,FALSE))=0,"",VLOOKUP($B87,Attributes!$A$1:$F$379,6,FALSE)),"")</f>
        <v>QE_Outcome_Type</v>
      </c>
      <c r="M87" s="80" t="str">
        <f>IFERROR(IF(LEN(VLOOKUP($B87,Attributes!$A$1:$G$379,7,FALSE))=0,"",VLOOKUP($B87,Attributes!$A$1:$G$379,7,FALSE)),"")</f>
        <v>A controlled list of values that identifies the specific type of achievement (QE OUTCOME). Values include "Centre Assessed Outcome", "Estimated Grade", "Result", "Interim claim".</v>
      </c>
      <c r="N87" s="80" t="str">
        <f>IFERROR(IF(LEN(VLOOKUP($B87,Attributes!$A$1:$H$379,8,FALSE))=0,"",VLOOKUP($B87,Attributes!$A$1:$H$379,8,FALSE)),"")</f>
        <v>In this context this represents the child within the CONTRIBUTING QE OUTCOME relationship.</v>
      </c>
      <c r="O87" s="52"/>
      <c r="P87" s="53"/>
      <c r="Q87" s="53" t="s">
        <v>372</v>
      </c>
      <c r="R87" s="53"/>
      <c r="S87" s="54" t="s">
        <v>372</v>
      </c>
      <c r="T87" s="54" t="s">
        <v>1604</v>
      </c>
      <c r="U87" s="54" t="s">
        <v>161</v>
      </c>
      <c r="V87" s="27" t="str">
        <f t="shared" si="1"/>
        <v>OK</v>
      </c>
    </row>
    <row r="88" spans="1:22" ht="66.599999999999994" x14ac:dyDescent="0.35">
      <c r="A88" s="55" t="s">
        <v>154</v>
      </c>
      <c r="B88" s="55" t="s">
        <v>162</v>
      </c>
      <c r="C88" s="52">
        <v>16</v>
      </c>
      <c r="D88" s="52" t="s">
        <v>6</v>
      </c>
      <c r="E88" s="52" t="s">
        <v>6</v>
      </c>
      <c r="F88" s="52" t="s">
        <v>6</v>
      </c>
      <c r="G88" s="52" t="s">
        <v>1579</v>
      </c>
      <c r="H88" s="80" t="str">
        <f>IFERROR(IF(LEN(VLOOKUP($A88,Entities!$A$1:$C$116,3,FALSE))=0,"",VLOOKUP($A88,Entities!$A$1:$C$116,3,FALSE)),"")</f>
        <v>The association of one QE OUTCOME with another QE OUTCOME. This enables the provision of a breakdown of all the QE OUTCOMEs that contributed to the published Result.</v>
      </c>
      <c r="I88" s="80" t="str">
        <f>IFERROR(IF(LEN(VLOOKUP($A88,Entities!$A$1:$D$116,4,FALSE))=0,"",VLOOKUP($A88,Entities!$A$1:$D$116,4,FALSE)),"")</f>
        <v/>
      </c>
      <c r="J88" s="80" t="str">
        <f>IFERROR(IF(LEN(VLOOKUP($A88,Entities!$A$1:$E$116,5,FALSE))=0,"",VLOOKUP($A88,Entities!$A$1:$E$116,5,FALSE)),"")</f>
        <v>Contributing QE Outcome</v>
      </c>
      <c r="K88" s="80" t="str">
        <f>IFERROR(IF(LEN(VLOOKUP($B88,Attributes!$A$1:$C$379,3,FALSE))=0,"",VLOOKUP($B88,Attributes!$A$1:$C$379,3,FALSE)),"")</f>
        <v>NVARCHAR(32)</v>
      </c>
      <c r="L88" s="80" t="str">
        <f>IFERROR(IF(LEN(VLOOKUP($B88,Attributes!$A$1:$F$379,6,FALSE))=0,"",VLOOKUP($B88,Attributes!$A$1:$F$379,6,FALSE)),"")</f>
        <v>QE_Outcome_Value_Type</v>
      </c>
      <c r="M88" s="80" t="str">
        <f>IFERROR(IF(LEN(VLOOKUP($B88,Attributes!$A$1:$G$379,7,FALSE))=0,"",VLOOKUP($B88,Attributes!$A$1:$G$379,7,FALSE)),"")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N88" s="80" t="str">
        <f>IFERROR(IF(LEN(VLOOKUP($B88,Attributes!$A$1:$H$379,8,FALSE))=0,"",VLOOKUP($B88,Attributes!$A$1:$H$379,8,FALSE)),"")</f>
        <v>In this context this represents the child within the CONTRIBUTING QE OUTCOME relationship.
See business rule for QE_Outcome_Value_Type_Parent</v>
      </c>
      <c r="O88" s="52"/>
      <c r="P88" s="53"/>
      <c r="Q88" s="53" t="s">
        <v>372</v>
      </c>
      <c r="R88" s="53"/>
      <c r="S88" s="54" t="s">
        <v>372</v>
      </c>
      <c r="T88" s="54" t="s">
        <v>1604</v>
      </c>
      <c r="U88" s="54" t="s">
        <v>162</v>
      </c>
      <c r="V88" s="27" t="str">
        <f t="shared" si="1"/>
        <v>OK</v>
      </c>
    </row>
    <row r="89" spans="1:22" ht="33.299999999999997" x14ac:dyDescent="0.35">
      <c r="A89" s="55" t="s">
        <v>154</v>
      </c>
      <c r="B89" s="55" t="s">
        <v>499</v>
      </c>
      <c r="C89" s="52">
        <v>17</v>
      </c>
      <c r="D89" s="52" t="s">
        <v>6</v>
      </c>
      <c r="E89" s="52" t="s">
        <v>6</v>
      </c>
      <c r="F89" s="52" t="s">
        <v>6</v>
      </c>
      <c r="G89" s="52" t="s">
        <v>1579</v>
      </c>
      <c r="H89" s="80" t="str">
        <f>IFERROR(IF(LEN(VLOOKUP($A89,Entities!$A$1:$C$116,3,FALSE))=0,"",VLOOKUP($A89,Entities!$A$1:$C$116,3,FALSE)),"")</f>
        <v>The association of one QE OUTCOME with another QE OUTCOME. This enables the provision of a breakdown of all the QE OUTCOMEs that contributed to the published Result.</v>
      </c>
      <c r="I89" s="80" t="str">
        <f>IFERROR(IF(LEN(VLOOKUP($A89,Entities!$A$1:$D$116,4,FALSE))=0,"",VLOOKUP($A89,Entities!$A$1:$D$116,4,FALSE)),"")</f>
        <v/>
      </c>
      <c r="J89" s="80" t="str">
        <f>IFERROR(IF(LEN(VLOOKUP($A89,Entities!$A$1:$E$116,5,FALSE))=0,"",VLOOKUP($A89,Entities!$A$1:$E$116,5,FALSE)),"")</f>
        <v>Contributing QE Outcome</v>
      </c>
      <c r="K89" s="80" t="str">
        <f>IFERROR(IF(LEN(VLOOKUP($B89,Attributes!$A$1:$C$379,3,FALSE))=0,"",VLOOKUP($B89,Attributes!$A$1:$C$379,3,FALSE)),"")</f>
        <v>DATETIME DAY TO SECOND</v>
      </c>
      <c r="L89" s="80" t="str">
        <f>IFERROR(IF(LEN(VLOOKUP($B89,Attributes!$A$1:$F$379,6,FALSE))=0,"",VLOOKUP($B89,Attributes!$A$1:$F$379,6,FALSE)),"")</f>
        <v/>
      </c>
      <c r="M89" s="80" t="str">
        <f>IFERROR(IF(LEN(VLOOKUP($B89,Attributes!$A$1:$G$379,7,FALSE))=0,"",VLOOKUP($B89,Attributes!$A$1:$G$379,7,FALSE)),"")</f>
        <v>The date and time that the result was conferred/generated by the AO.</v>
      </c>
      <c r="N89" s="80" t="str">
        <f>IFERROR(IF(LEN(VLOOKUP($B89,Attributes!$A$1:$H$379,8,FALSE))=0,"",VLOOKUP($B89,Attributes!$A$1:$H$379,8,FALSE)),"")</f>
        <v/>
      </c>
      <c r="O89" s="52"/>
      <c r="P89" s="53"/>
      <c r="Q89" s="53" t="s">
        <v>372</v>
      </c>
      <c r="R89" s="53"/>
      <c r="S89" s="54" t="s">
        <v>372</v>
      </c>
      <c r="T89" s="54" t="s">
        <v>1604</v>
      </c>
      <c r="U89" s="54" t="s">
        <v>499</v>
      </c>
      <c r="V89" s="27" t="str">
        <f t="shared" si="1"/>
        <v>OK</v>
      </c>
    </row>
    <row r="90" spans="1:22" ht="33.299999999999997" x14ac:dyDescent="0.35">
      <c r="A90" s="55" t="s">
        <v>154</v>
      </c>
      <c r="B90" s="55" t="s">
        <v>1520</v>
      </c>
      <c r="C90" s="52">
        <v>18</v>
      </c>
      <c r="D90" s="52" t="s">
        <v>8</v>
      </c>
      <c r="E90" s="52" t="s">
        <v>6</v>
      </c>
      <c r="F90" s="52" t="s">
        <v>8</v>
      </c>
      <c r="G90" s="52" t="s">
        <v>1579</v>
      </c>
      <c r="H90" s="80" t="str">
        <f>IFERROR(IF(LEN(VLOOKUP($A90,Entities!$A$1:$C$116,3,FALSE))=0,"",VLOOKUP($A90,Entities!$A$1:$C$116,3,FALSE)),"")</f>
        <v>The association of one QE OUTCOME with another QE OUTCOME. This enables the provision of a breakdown of all the QE OUTCOMEs that contributed to the published Result.</v>
      </c>
      <c r="I90" s="80" t="str">
        <f>IFERROR(IF(LEN(VLOOKUP($A90,Entities!$A$1:$D$116,4,FALSE))=0,"",VLOOKUP($A90,Entities!$A$1:$D$116,4,FALSE)),"")</f>
        <v/>
      </c>
      <c r="J90" s="80" t="str">
        <f>IFERROR(IF(LEN(VLOOKUP($A90,Entities!$A$1:$E$116,5,FALSE))=0,"",VLOOKUP($A90,Entities!$A$1:$E$116,5,FALSE)),"")</f>
        <v>Contributing QE Outcome</v>
      </c>
      <c r="K90" s="80" t="str">
        <f>IFERROR(IF(LEN(VLOOKUP($B90,Attributes!$A$1:$C$379,3,FALSE))=0,"",VLOOKUP($B90,Attributes!$A$1:$C$379,3,FALSE)),"")</f>
        <v>NVARCHAR(35)</v>
      </c>
      <c r="L90" s="80" t="str">
        <f>IFERROR(IF(LEN(VLOOKUP($B90,Attributes!$A$1:$F$379,6,FALSE))=0,"",VLOOKUP($B90,Attributes!$A$1:$F$379,6,FALSE)),"")</f>
        <v>QE_Outcome_Status_Type</v>
      </c>
      <c r="M90" s="80" t="str">
        <f>IFERROR(IF(LEN(VLOOKUP($B90,Attributes!$A$1:$G$379,7,FALSE))=0,"",VLOOKUP($B90,Attributes!$A$1:$G$379,7,FALSE)),"")</f>
        <v>A controlled list of values that identifies the status of a CONTRIBUTING QE OUTCOME.</v>
      </c>
      <c r="N90" s="80" t="str">
        <f>IFERROR(IF(LEN(VLOOKUP($B90,Attributes!$A$1:$H$379,8,FALSE))=0,"",VLOOKUP($B90,Attributes!$A$1:$H$379,8,FALSE)),"")</f>
        <v>A contributing outcome can effectively be deleted by setting the status to "Annulled".</v>
      </c>
      <c r="O90" s="52" t="s">
        <v>858</v>
      </c>
      <c r="P90" s="53"/>
      <c r="Q90" s="53" t="s">
        <v>372</v>
      </c>
      <c r="R90" s="53"/>
      <c r="S90" s="54" t="s">
        <v>372</v>
      </c>
      <c r="T90" s="54" t="s">
        <v>1592</v>
      </c>
      <c r="U90" s="54" t="s">
        <v>1520</v>
      </c>
      <c r="V90" s="27" t="str">
        <f t="shared" si="1"/>
        <v>OK</v>
      </c>
    </row>
    <row r="91" spans="1:22" x14ac:dyDescent="0.35">
      <c r="A91" s="55" t="s">
        <v>1786</v>
      </c>
      <c r="B91" s="55" t="s">
        <v>1736</v>
      </c>
      <c r="C91" s="52">
        <v>1</v>
      </c>
      <c r="D91" s="52" t="s">
        <v>6</v>
      </c>
      <c r="E91" s="52" t="s">
        <v>8</v>
      </c>
      <c r="F91" s="52" t="s">
        <v>6</v>
      </c>
      <c r="G91" s="52"/>
      <c r="H91" s="80" t="str">
        <f>IFERROR(IF(LEN(VLOOKUP($A91,Entities!$A$1:$C$116,3,FALSE))=0,"",VLOOKUP($A91,Entities!$A$1:$C$116,3,FALSE)),"")</f>
        <v>A controlled list of values that denotes and distinguishes countries</v>
      </c>
      <c r="I91" s="80" t="str">
        <f>IFERROR(IF(LEN(VLOOKUP($A91,Entities!$A$1:$D$116,4,FALSE))=0,"",VLOOKUP($A91,Entities!$A$1:$D$116,4,FALSE)),"")</f>
        <v/>
      </c>
      <c r="J91" s="80" t="str">
        <f>IFERROR(IF(LEN(VLOOKUP($A91,Entities!$A$1:$E$116,5,FALSE))=0,"",VLOOKUP($A91,Entities!$A$1:$E$116,5,FALSE)),"")</f>
        <v>Reference Entity</v>
      </c>
      <c r="K91" s="80" t="str">
        <f>IFERROR(IF(LEN(VLOOKUP($B91,Attributes!$A$1:$C$379,3,FALSE))=0,"",VLOOKUP($B91,Attributes!$A$1:$C$379,3,FALSE)),"")</f>
        <v>VARCHAR(6)</v>
      </c>
      <c r="L91" s="80" t="str">
        <f>IFERROR(IF(LEN(VLOOKUP($B91,Attributes!$A$1:$F$379,6,FALSE))=0,"",VLOOKUP($B91,Attributes!$A$1:$F$379,6,FALSE)),"")</f>
        <v/>
      </c>
      <c r="M91" s="80" t="str">
        <f>IFERROR(IF(LEN(VLOOKUP($B91,Attributes!$A$1:$G$379,7,FALSE))=0,"",VLOOKUP($B91,Attributes!$A$1:$G$379,7,FALSE)),"")</f>
        <v>A controlled list of values that denotes and distinguishes countries.</v>
      </c>
      <c r="N91" s="80" t="str">
        <f>IFERROR(IF(LEN(VLOOKUP($B91,Attributes!$A$1:$H$379,8,FALSE))=0,"",VLOOKUP($B91,Attributes!$A$1:$H$379,8,FALSE)),"")</f>
        <v>This is a reference only attribute and does not appear in the XSD. The Country Type List is used for National_Identity_Country_Code.</v>
      </c>
      <c r="O91" s="52"/>
      <c r="P91" s="53"/>
      <c r="Q91" s="53" t="s">
        <v>1576</v>
      </c>
      <c r="R91" s="53"/>
      <c r="S91" s="53" t="s">
        <v>1576</v>
      </c>
      <c r="T91" s="54" t="s">
        <v>1832</v>
      </c>
      <c r="U91" s="54" t="s">
        <v>1736</v>
      </c>
      <c r="V91" s="27" t="str">
        <f t="shared" si="1"/>
        <v>OK</v>
      </c>
    </row>
    <row r="92" spans="1:22" ht="22.2" x14ac:dyDescent="0.35">
      <c r="A92" s="55" t="s">
        <v>1786</v>
      </c>
      <c r="B92" s="55" t="s">
        <v>1739</v>
      </c>
      <c r="C92" s="52">
        <v>2</v>
      </c>
      <c r="D92" s="52" t="s">
        <v>8</v>
      </c>
      <c r="E92" s="52" t="s">
        <v>8</v>
      </c>
      <c r="F92" s="52" t="s">
        <v>6</v>
      </c>
      <c r="G92" s="52"/>
      <c r="H92" s="80" t="str">
        <f>IFERROR(IF(LEN(VLOOKUP($A92,Entities!$A$1:$C$116,3,FALSE))=0,"",VLOOKUP($A92,Entities!$A$1:$C$116,3,FALSE)),"")</f>
        <v>A controlled list of values that denotes and distinguishes countries</v>
      </c>
      <c r="I92" s="80" t="str">
        <f>IFERROR(IF(LEN(VLOOKUP($A92,Entities!$A$1:$D$116,4,FALSE))=0,"",VLOOKUP($A92,Entities!$A$1:$D$116,4,FALSE)),"")</f>
        <v/>
      </c>
      <c r="J92" s="80" t="str">
        <f>IFERROR(IF(LEN(VLOOKUP($A92,Entities!$A$1:$E$116,5,FALSE))=0,"",VLOOKUP($A92,Entities!$A$1:$E$116,5,FALSE)),"")</f>
        <v>Reference Entity</v>
      </c>
      <c r="K92" s="80" t="str">
        <f>IFERROR(IF(LEN(VLOOKUP($B92,Attributes!$A$1:$C$379,3,FALSE))=0,"",VLOOKUP($B92,Attributes!$A$1:$C$379,3,FALSE)),"")</f>
        <v>NVARCHAR(50)</v>
      </c>
      <c r="L92" s="80" t="str">
        <f>IFERROR(IF(LEN(VLOOKUP($B92,Attributes!$A$1:$F$379,6,FALSE))=0,"",VLOOKUP($B92,Attributes!$A$1:$F$379,6,FALSE)),"")</f>
        <v/>
      </c>
      <c r="M92" s="80" t="str">
        <f>IFERROR(IF(LEN(VLOOKUP($B92,Attributes!$A$1:$G$379,7,FALSE))=0,"",VLOOKUP($B92,Attributes!$A$1:$G$379,7,FALSE)),"")</f>
        <v>Country names corresponding to the COUNTRY CODEs in the COUNTRY_TYPE controlled list.</v>
      </c>
      <c r="N92" s="80" t="str">
        <f>IFERROR(IF(LEN(VLOOKUP($B92,Attributes!$A$1:$H$379,8,FALSE))=0,"",VLOOKUP($B92,Attributes!$A$1:$H$379,8,FALSE)),"")</f>
        <v/>
      </c>
      <c r="O92" s="52"/>
      <c r="P92" s="53"/>
      <c r="Q92" s="53" t="s">
        <v>1576</v>
      </c>
      <c r="R92" s="53"/>
      <c r="S92" s="53" t="s">
        <v>1576</v>
      </c>
      <c r="T92" s="54" t="s">
        <v>1832</v>
      </c>
      <c r="U92" s="54" t="s">
        <v>1739</v>
      </c>
      <c r="V92" s="27" t="str">
        <f t="shared" si="1"/>
        <v>OK</v>
      </c>
    </row>
    <row r="93" spans="1:22" ht="55.5" x14ac:dyDescent="0.35">
      <c r="A93" s="55" t="s">
        <v>93</v>
      </c>
      <c r="B93" s="55" t="s">
        <v>94</v>
      </c>
      <c r="C93" s="52">
        <v>1</v>
      </c>
      <c r="D93" s="52" t="s">
        <v>6</v>
      </c>
      <c r="E93" s="52" t="s">
        <v>8</v>
      </c>
      <c r="F93" s="52" t="s">
        <v>6</v>
      </c>
      <c r="G93" s="52"/>
      <c r="H93" s="80" t="str">
        <f>IFERROR(IF(LEN(VLOOKUP($A93,Entities!$A$1:$C$116,3,FALSE))=0,"",VLOOKUP($A93,Entities!$A$1:$C$116,3,FALSE)),"")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I93" s="80" t="str">
        <f>IFERROR(IF(LEN(VLOOKUP($A93,Entities!$A$1:$D$116,4,FALSE))=0,"",VLOOKUP($A93,Entities!$A$1:$D$116,4,FALSE)),"")</f>
        <v/>
      </c>
      <c r="J93" s="80" t="str">
        <f>IFERROR(IF(LEN(VLOOKUP($A93,Entities!$A$1:$E$116,5,FALSE))=0,"",VLOOKUP($A93,Entities!$A$1:$E$116,5,FALSE)),"")</f>
        <v>Reference Entity</v>
      </c>
      <c r="K93" s="80" t="str">
        <f>IFERROR(IF(LEN(VLOOKUP($B93,Attributes!$A$1:$C$379,3,FALSE))=0,"",VLOOKUP($B93,Attributes!$A$1:$C$379,3,FALSE)),"")</f>
        <v>NVARCHAR(32)</v>
      </c>
      <c r="L93" s="80" t="str">
        <f>IFERROR(IF(LEN(VLOOKUP($B93,Attributes!$A$1:$F$379,6,FALSE))=0,"",VLOOKUP($B93,Attributes!$A$1:$F$379,6,FALSE)),"")</f>
        <v>Course_Length_Type</v>
      </c>
      <c r="M93" s="80" t="str">
        <f>IFERROR(IF(LEN(VLOOKUP($B93,Attributes!$A$1:$G$379,7,FALSE))=0,"",VLOOKUP($B93,Attributes!$A$1:$G$379,7,FALSE)),"")</f>
        <v>A controlled list of values that indicates the type of QUALIFICATION ELEMENT AWARD as categorised by the length of the course of study and related to the minimum number of LEARNING UNITS required for completion of the AWARD. For example, "Double Award", "Single Award", "Short", "Diploma".</v>
      </c>
      <c r="N93" s="80" t="str">
        <f>IFERROR(IF(LEN(VLOOKUP($B93,Attributes!$A$1:$H$379,8,FALSE))=0,"",VLOOKUP($B93,Attributes!$A$1:$H$379,8,FALSE)),"")</f>
        <v/>
      </c>
      <c r="O93" s="52"/>
      <c r="P93" s="53"/>
      <c r="Q93" s="53" t="s">
        <v>1576</v>
      </c>
      <c r="R93" s="53"/>
      <c r="S93" s="53" t="s">
        <v>1576</v>
      </c>
      <c r="T93" s="54" t="s">
        <v>1683</v>
      </c>
      <c r="U93" s="54" t="s">
        <v>94</v>
      </c>
      <c r="V93" s="27" t="str">
        <f t="shared" si="1"/>
        <v>OK</v>
      </c>
    </row>
    <row r="94" spans="1:22" x14ac:dyDescent="0.35">
      <c r="A94" s="55" t="s">
        <v>108</v>
      </c>
      <c r="B94" s="55" t="s">
        <v>109</v>
      </c>
      <c r="C94" s="52">
        <v>1</v>
      </c>
      <c r="D94" s="52" t="s">
        <v>6</v>
      </c>
      <c r="E94" s="52" t="s">
        <v>8</v>
      </c>
      <c r="F94" s="52" t="s">
        <v>6</v>
      </c>
      <c r="G94" s="52"/>
      <c r="H94" s="80" t="str">
        <f>IFERROR(IF(LEN(VLOOKUP($A94,Entities!$A$1:$C$116,3,FALSE))=0,"",VLOOKUP($A94,Entities!$A$1:$C$116,3,FALSE)),"")</f>
        <v>A controlled list of values that identifies the type of currency.</v>
      </c>
      <c r="I94" s="80" t="str">
        <f>IFERROR(IF(LEN(VLOOKUP($A94,Entities!$A$1:$D$116,4,FALSE))=0,"",VLOOKUP($A94,Entities!$A$1:$D$116,4,FALSE)),"")</f>
        <v>Specifies the currency applicable to the Fee amount</v>
      </c>
      <c r="J94" s="80" t="str">
        <f>IFERROR(IF(LEN(VLOOKUP($A94,Entities!$A$1:$E$116,5,FALSE))=0,"",VLOOKUP($A94,Entities!$A$1:$E$116,5,FALSE)),"")</f>
        <v>Reference Entity</v>
      </c>
      <c r="K94" s="80" t="str">
        <f>IFERROR(IF(LEN(VLOOKUP($B94,Attributes!$A$1:$C$379,3,FALSE))=0,"",VLOOKUP($B94,Attributes!$A$1:$C$379,3,FALSE)),"")</f>
        <v>NVARCHAR(80)</v>
      </c>
      <c r="L94" s="80" t="str">
        <f>IFERROR(IF(LEN(VLOOKUP($B94,Attributes!$A$1:$F$379,6,FALSE))=0,"",VLOOKUP($B94,Attributes!$A$1:$F$379,6,FALSE)),"")</f>
        <v>Currency_Type</v>
      </c>
      <c r="M94" s="80" t="str">
        <f>IFERROR(IF(LEN(VLOOKUP($B94,Attributes!$A$1:$G$379,7,FALSE))=0,"",VLOOKUP($B94,Attributes!$A$1:$G$379,7,FALSE)),"")</f>
        <v>A controlled list of values that identifies the type of currency</v>
      </c>
      <c r="N94" s="80" t="str">
        <f>IFERROR(IF(LEN(VLOOKUP($B94,Attributes!$A$1:$H$379,8,FALSE))=0,"",VLOOKUP($B94,Attributes!$A$1:$H$379,8,FALSE)),"")</f>
        <v>Specifies the currency applicable to the Fee amount.</v>
      </c>
      <c r="O94" s="52"/>
      <c r="P94" s="53"/>
      <c r="Q94" s="53" t="s">
        <v>1576</v>
      </c>
      <c r="R94" s="53"/>
      <c r="S94" s="53" t="s">
        <v>1576</v>
      </c>
      <c r="T94" s="54" t="s">
        <v>1684</v>
      </c>
      <c r="U94" s="54" t="s">
        <v>109</v>
      </c>
      <c r="V94" s="27" t="str">
        <f t="shared" si="1"/>
        <v>OK</v>
      </c>
    </row>
    <row r="95" spans="1:22" ht="33.299999999999997" x14ac:dyDescent="0.35">
      <c r="A95" s="55" t="s">
        <v>203</v>
      </c>
      <c r="B95" s="55" t="s">
        <v>204</v>
      </c>
      <c r="C95" s="52">
        <v>1</v>
      </c>
      <c r="D95" s="52" t="s">
        <v>6</v>
      </c>
      <c r="E95" s="52" t="s">
        <v>8</v>
      </c>
      <c r="F95" s="52" t="s">
        <v>6</v>
      </c>
      <c r="G95" s="52"/>
      <c r="H95" s="80" t="str">
        <f>IFERROR(IF(LEN(VLOOKUP($A95,Entities!$A$1:$C$116,3,FALSE))=0,"",VLOOKUP($A95,Entities!$A$1:$C$116,3,FALSE)),"")</f>
        <v>A controlled list of values that identifies the file extension type (windows format) that contains a digital image. Values include "jpeg", "bmp".</v>
      </c>
      <c r="I95" s="80" t="str">
        <f>IFERROR(IF(LEN(VLOOKUP($A95,Entities!$A$1:$D$116,4,FALSE))=0,"",VLOOKUP($A95,Entities!$A$1:$D$116,4,FALSE)),"")</f>
        <v/>
      </c>
      <c r="J95" s="80" t="str">
        <f>IFERROR(IF(LEN(VLOOKUP($A95,Entities!$A$1:$E$116,5,FALSE))=0,"",VLOOKUP($A95,Entities!$A$1:$E$116,5,FALSE)),"")</f>
        <v>Reference Entity</v>
      </c>
      <c r="K95" s="80" t="str">
        <f>IFERROR(IF(LEN(VLOOKUP($B95,Attributes!$A$1:$C$379,3,FALSE))=0,"",VLOOKUP($B95,Attributes!$A$1:$C$379,3,FALSE)),"")</f>
        <v>NVARCHAR(4)</v>
      </c>
      <c r="L95" s="80" t="str">
        <f>IFERROR(IF(LEN(VLOOKUP($B95,Attributes!$A$1:$F$379,6,FALSE))=0,"",VLOOKUP($B95,Attributes!$A$1:$F$379,6,FALSE)),"")</f>
        <v>Digital_Image_File_Type</v>
      </c>
      <c r="M95" s="80" t="str">
        <f>IFERROR(IF(LEN(VLOOKUP($B95,Attributes!$A$1:$G$379,7,FALSE))=0,"",VLOOKUP($B95,Attributes!$A$1:$G$379,7,FALSE)),"")</f>
        <v>A controlled list of values that identifies the file extension type (windows format) that contains a digital image. Values include "jpeg", "bmp".</v>
      </c>
      <c r="N95" s="80" t="str">
        <f>IFERROR(IF(LEN(VLOOKUP($B95,Attributes!$A$1:$H$379,8,FALSE))=0,"",VLOOKUP($B95,Attributes!$A$1:$H$379,8,FALSE)),"")</f>
        <v xml:space="preserve">Currently this covers both photograph and signature file types but could be extended to cover any digital image.
</v>
      </c>
      <c r="O95" s="52"/>
      <c r="P95" s="53"/>
      <c r="Q95" s="53" t="s">
        <v>1576</v>
      </c>
      <c r="R95" s="53"/>
      <c r="S95" s="53" t="s">
        <v>1576</v>
      </c>
      <c r="T95" s="54" t="s">
        <v>1685</v>
      </c>
      <c r="U95" s="54" t="s">
        <v>204</v>
      </c>
      <c r="V95" s="27" t="str">
        <f t="shared" si="1"/>
        <v>OK</v>
      </c>
    </row>
    <row r="96" spans="1:22" ht="99.9" x14ac:dyDescent="0.35">
      <c r="A96" s="55" t="s">
        <v>330</v>
      </c>
      <c r="B96" s="55" t="s">
        <v>557</v>
      </c>
      <c r="C96" s="52">
        <v>1</v>
      </c>
      <c r="D96" s="52" t="s">
        <v>6</v>
      </c>
      <c r="E96" s="52" t="s">
        <v>6</v>
      </c>
      <c r="F96" s="52" t="s">
        <v>6</v>
      </c>
      <c r="G96" s="52" t="s">
        <v>325</v>
      </c>
      <c r="H96" s="80" t="str">
        <f>IFERROR(IF(LEN(VLOOKUP($A96,Entities!$A$1:$C$116,3,FALSE))=0,"",VLOOKUP($A96,Entities!$A$1:$C$116,3,FALSE)),"")</f>
        <v>A string of characters which identifies a location on the Internet or other network to which an electronic message can be sent.</v>
      </c>
      <c r="I96" s="80" t="str">
        <f>IFERROR(IF(LEN(VLOOKUP($A96,Entities!$A$1:$D$116,4,FALSE))=0,"",VLOOKUP($A96,Entities!$A$1:$D$116,4,FALSE)),"")</f>
        <v/>
      </c>
      <c r="J96" s="80" t="str">
        <f>IFERROR(IF(LEN(VLOOKUP($A96,Entities!$A$1:$E$116,5,FALSE))=0,"",VLOOKUP($A96,Entities!$A$1:$E$116,5,FALSE)),"")</f>
        <v>Locator</v>
      </c>
      <c r="K96" s="80" t="str">
        <f>IFERROR(IF(LEN(VLOOKUP($B96,Attributes!$A$1:$C$379,3,FALSE))=0,"",VLOOKUP($B96,Attributes!$A$1:$C$379,3,FALSE)),"")</f>
        <v>VARCHAR(600)</v>
      </c>
      <c r="L96" s="80" t="str">
        <f>IFERROR(IF(LEN(VLOOKUP($B96,Attributes!$A$1:$F$379,6,FALSE))=0,"",VLOOKUP($B96,Attributes!$A$1:$F$379,6,FALSE)),"")</f>
        <v/>
      </c>
      <c r="M96" s="80" t="str">
        <f>IFERROR(IF(LEN(VLOOKUP($B96,Attributes!$A$1:$G$379,7,FALSE))=0,"",VLOOKUP($B96,Attributes!$A$1:$G$379,7,FALSE)),"")</f>
        <v>A value that denotes and distinguishes the LOCATOR.</v>
      </c>
      <c r="N96" s="80" t="str">
        <f>IFERROR(IF(LEN(VLOOKUP($B96,Attributes!$A$1:$H$379,8,FALSE))=0,"",VLOOKUP($B96,Attributes!$A$1:$H$379,8,FALSE)),"")</f>
        <v/>
      </c>
      <c r="O96" s="52"/>
      <c r="P96" s="53"/>
      <c r="Q96" s="53" t="s">
        <v>796</v>
      </c>
      <c r="R96" s="53"/>
      <c r="S96" s="54" t="s">
        <v>796</v>
      </c>
      <c r="T96" s="54" t="s">
        <v>1586</v>
      </c>
      <c r="U96" s="54" t="s">
        <v>325</v>
      </c>
      <c r="V96" s="27" t="str">
        <f t="shared" si="1"/>
        <v>OK</v>
      </c>
    </row>
    <row r="97" spans="1:22" ht="166.5" x14ac:dyDescent="0.35">
      <c r="A97" s="55" t="s">
        <v>330</v>
      </c>
      <c r="B97" s="55" t="s">
        <v>334</v>
      </c>
      <c r="C97" s="52">
        <v>2</v>
      </c>
      <c r="D97" s="52" t="s">
        <v>8</v>
      </c>
      <c r="E97" s="52" t="s">
        <v>8</v>
      </c>
      <c r="F97" s="52" t="s">
        <v>8</v>
      </c>
      <c r="G97" s="52" t="s">
        <v>1579</v>
      </c>
      <c r="H97" s="80" t="str">
        <f>IFERROR(IF(LEN(VLOOKUP($A97,Entities!$A$1:$C$116,3,FALSE))=0,"",VLOOKUP($A97,Entities!$A$1:$C$116,3,FALSE)),"")</f>
        <v>A string of characters which identifies a location on the Internet or other network to which an electronic message can be sent.</v>
      </c>
      <c r="I97" s="80" t="str">
        <f>IFERROR(IF(LEN(VLOOKUP($A97,Entities!$A$1:$D$116,4,FALSE))=0,"",VLOOKUP($A97,Entities!$A$1:$D$116,4,FALSE)),"")</f>
        <v/>
      </c>
      <c r="J97" s="80" t="str">
        <f>IFERROR(IF(LEN(VLOOKUP($A97,Entities!$A$1:$E$116,5,FALSE))=0,"",VLOOKUP($A97,Entities!$A$1:$E$116,5,FALSE)),"")</f>
        <v>Locator</v>
      </c>
      <c r="K97" s="80" t="str">
        <f>IFERROR(IF(LEN(VLOOKUP($B97,Attributes!$A$1:$C$379,3,FALSE))=0,"",VLOOKUP($B97,Attributes!$A$1:$C$379,3,FALSE)),"")</f>
        <v>NVARCHAR(225)</v>
      </c>
      <c r="L97" s="80" t="str">
        <f>IFERROR(IF(LEN(VLOOKUP($B97,Attributes!$A$1:$F$379,6,FALSE))=0,"",VLOOKUP($B97,Attributes!$A$1:$F$379,6,FALSE)),"")</f>
        <v/>
      </c>
      <c r="M97" s="80" t="str">
        <f>IFERROR(IF(LEN(VLOOKUP($B97,Attributes!$A$1:$G$379,7,FALSE))=0,"",VLOOKUP($B97,Attributes!$A$1:$G$379,7,FALSE)),"")</f>
        <v>A string of characters which will allow the Internet or other network to deliver an email.</v>
      </c>
      <c r="N97" s="80" t="str">
        <f>IFERROR(IF(LEN(VLOOKUP($B97,Attributes!$A$1:$H$379,8,FALSE))=0,"",VLOOKUP($B97,Attributes!$A$1:$H$379,8,FALSE)),"")</f>
        <v xml:space="preserve">Learner email addresses are required by a limited number of Awarding Organisations and must not be provided where they are not required. 
Awarding Organisations that require this attribute will set the following QE Preference against any Qualification Elements for which an email address is required. This preference will be used where provision of email address is mandatory:
"Learner email address" with qualifier "Required".
Where provision of an email address is optional; ie the Awarding Organisation will store it and may use it if provided, but do not consider it mandatory, the following QE preference will be set against the appropriate Qualification Elements:
"Learner email address may be supplied".
Where a learner order is being placed for a Qualification Element which requires an email address and this has not been provided previously, the Amend Learner Details transaction should be used to provide this additional information to the Awarding Organisation. 
</v>
      </c>
      <c r="O97" s="52"/>
      <c r="P97" s="53"/>
      <c r="Q97" s="53" t="s">
        <v>795</v>
      </c>
      <c r="R97" s="53"/>
      <c r="S97" s="54"/>
      <c r="T97" s="54" t="s">
        <v>1582</v>
      </c>
      <c r="U97" s="54" t="s">
        <v>334</v>
      </c>
      <c r="V97" s="27" t="str">
        <f t="shared" si="1"/>
        <v>OK</v>
      </c>
    </row>
    <row r="98" spans="1:22" ht="55.5" x14ac:dyDescent="0.35">
      <c r="A98" s="55" t="s">
        <v>1328</v>
      </c>
      <c r="B98" s="55" t="s">
        <v>1330</v>
      </c>
      <c r="C98" s="52">
        <v>1</v>
      </c>
      <c r="D98" s="52" t="s">
        <v>6</v>
      </c>
      <c r="E98" s="52" t="s">
        <v>8</v>
      </c>
      <c r="F98" s="52" t="s">
        <v>6</v>
      </c>
      <c r="G98" s="52"/>
      <c r="H98" s="80" t="str">
        <f>IFERROR(IF(LEN(VLOOKUP($A98,Entities!$A$1:$C$116,3,FALSE))=0,"",VLOOKUP($A98,Entities!$A$1:$C$116,3,FALSE)),"")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I98" s="80" t="str">
        <f>IFERROR(IF(LEN(VLOOKUP($A98,Entities!$A$1:$D$116,4,FALSE))=0,"",VLOOKUP($A98,Entities!$A$1:$D$116,4,FALSE)),"")</f>
        <v/>
      </c>
      <c r="J98" s="80" t="str">
        <f>IFERROR(IF(LEN(VLOOKUP($A98,Entities!$A$1:$E$116,5,FALSE))=0,"",VLOOKUP($A98,Entities!$A$1:$E$116,5,FALSE)),"")</f>
        <v>Reference Entity</v>
      </c>
      <c r="K98" s="80" t="str">
        <f>IFERROR(IF(LEN(VLOOKUP($B98,Attributes!$A$1:$C$379,3,FALSE))=0,"",VLOOKUP($B98,Attributes!$A$1:$C$379,3,FALSE)),"")</f>
        <v>NVARCHAR(25)</v>
      </c>
      <c r="L98" s="80" t="str">
        <f>IFERROR(IF(LEN(VLOOKUP($B98,Attributes!$A$1:$F$379,6,FALSE))=0,"",VLOOKUP($B98,Attributes!$A$1:$F$379,6,FALSE)),"")</f>
        <v>Gender_Type</v>
      </c>
      <c r="M98" s="80" t="str">
        <f>IFERROR(IF(LEN(VLOOKUP($B98,Attributes!$A$1:$G$379,7,FALSE))=0,"",VLOOKUP($B98,Attributes!$A$1:$G$379,7,FALSE)),"")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N98" s="80" t="str">
        <f>IFERROR(IF(LEN(VLOOKUP($B98,Attributes!$A$1:$H$379,8,FALSE))=0,"",VLOOKUP($B98,Attributes!$A$1:$H$379,8,FALSE)),"")</f>
        <v/>
      </c>
      <c r="O98" s="52"/>
      <c r="P98" s="53"/>
      <c r="Q98" s="53" t="s">
        <v>1576</v>
      </c>
      <c r="R98" s="53"/>
      <c r="S98" s="53" t="s">
        <v>1576</v>
      </c>
      <c r="T98" s="54" t="s">
        <v>1686</v>
      </c>
      <c r="U98" s="54" t="s">
        <v>1330</v>
      </c>
      <c r="V98" s="27" t="str">
        <f t="shared" si="1"/>
        <v>OK</v>
      </c>
    </row>
    <row r="99" spans="1:22" ht="55.5" x14ac:dyDescent="0.35">
      <c r="A99" s="55" t="s">
        <v>454</v>
      </c>
      <c r="B99" s="55" t="s">
        <v>458</v>
      </c>
      <c r="C99" s="52">
        <v>1</v>
      </c>
      <c r="D99" s="52" t="s">
        <v>6</v>
      </c>
      <c r="E99" s="52" t="s">
        <v>8</v>
      </c>
      <c r="F99" s="52" t="s">
        <v>6</v>
      </c>
      <c r="G99" s="52"/>
      <c r="H99" s="80" t="str">
        <f>IFERROR(IF(LEN(VLOOKUP($A99,Entities!$A$1:$C$116,3,FALSE))=0,"",VLOOKUP($A99,Entities!$A$1:$C$116,3,FALSE)),"")</f>
        <v>A measurement of a LEARNERs assessment achievement applicable to the QUALIFICATION ELEMENT.</v>
      </c>
      <c r="I99" s="80" t="str">
        <f>IFERROR(IF(LEN(VLOOKUP($A99,Entities!$A$1:$D$116,4,FALSE))=0,"",VLOOKUP($A99,Entities!$A$1:$D$116,4,FALSE)),"")</f>
        <v/>
      </c>
      <c r="J99" s="80" t="str">
        <f>IFERROR(IF(LEN(VLOOKUP($A99,Entities!$A$1:$E$116,5,FALSE))=0,"",VLOOKUP($A99,Entities!$A$1:$E$116,5,FALSE)),"")</f>
        <v>Reference Entity</v>
      </c>
      <c r="K99" s="80" t="str">
        <f>IFERROR(IF(LEN(VLOOKUP($B99,Attributes!$A$1:$C$379,3,FALSE))=0,"",VLOOKUP($B99,Attributes!$A$1:$C$379,3,FALSE)),"")</f>
        <v>NVARCHAR(50)</v>
      </c>
      <c r="L99" s="80" t="str">
        <f>IFERROR(IF(LEN(VLOOKUP($B99,Attributes!$A$1:$F$379,6,FALSE))=0,"",VLOOKUP($B99,Attributes!$A$1:$F$379,6,FALSE)),"")</f>
        <v/>
      </c>
      <c r="M99" s="80" t="str">
        <f>IFERROR(IF(LEN(VLOOKUP($B99,Attributes!$A$1:$G$379,7,FALSE))=0,"",VLOOKUP($B99,Attributes!$A$1:$G$379,7,FALSE)),"")</f>
        <v>Identifies the full Grade Name for the Eg the Grade is "A" and the Grade Name is "Grade A".</v>
      </c>
      <c r="N99" s="80" t="str">
        <f>IFERROR(IF(LEN(VLOOKUP($B99,Attributes!$A$1:$H$379,8,FALSE))=0,"",VLOOKUP($B99,Attributes!$A$1:$H$379,8,FALSE)),"")</f>
        <v>Note that grades can be upper or lower case (eg 'Grade A' and 'Grade a') and these must be treated as distinct;  the lower case names are usually used for individual units.
A harmonised list of Grades and Grade Names, based on JCQ EDI Grades and Grade Names with additional values introduced for non-EDI products, is in Appendix 2.</v>
      </c>
      <c r="O99" s="52"/>
      <c r="P99" s="53"/>
      <c r="Q99" s="53" t="s">
        <v>1576</v>
      </c>
      <c r="R99" s="53"/>
      <c r="S99" s="53" t="s">
        <v>1576</v>
      </c>
      <c r="T99" s="54" t="s">
        <v>1732</v>
      </c>
      <c r="U99" s="54" t="s">
        <v>458</v>
      </c>
      <c r="V99" s="27" t="str">
        <f t="shared" si="1"/>
        <v>OK</v>
      </c>
    </row>
    <row r="100" spans="1:22" ht="77.7" x14ac:dyDescent="0.35">
      <c r="A100" s="55" t="s">
        <v>454</v>
      </c>
      <c r="B100" s="55" t="s">
        <v>454</v>
      </c>
      <c r="C100" s="52">
        <v>2</v>
      </c>
      <c r="D100" s="52" t="s">
        <v>8</v>
      </c>
      <c r="E100" s="52" t="s">
        <v>8</v>
      </c>
      <c r="F100" s="52" t="s">
        <v>6</v>
      </c>
      <c r="G100" s="52"/>
      <c r="H100" s="80" t="str">
        <f>IFERROR(IF(LEN(VLOOKUP($A100,Entities!$A$1:$C$116,3,FALSE))=0,"",VLOOKUP($A100,Entities!$A$1:$C$116,3,FALSE)),"")</f>
        <v>A measurement of a LEARNERs assessment achievement applicable to the QUALIFICATION ELEMENT.</v>
      </c>
      <c r="I100" s="80" t="str">
        <f>IFERROR(IF(LEN(VLOOKUP($A100,Entities!$A$1:$D$116,4,FALSE))=0,"",VLOOKUP($A100,Entities!$A$1:$D$116,4,FALSE)),"")</f>
        <v/>
      </c>
      <c r="J100" s="80" t="str">
        <f>IFERROR(IF(LEN(VLOOKUP($A100,Entities!$A$1:$E$116,5,FALSE))=0,"",VLOOKUP($A100,Entities!$A$1:$E$116,5,FALSE)),"")</f>
        <v>Reference Entity</v>
      </c>
      <c r="K100" s="80" t="str">
        <f>IFERROR(IF(LEN(VLOOKUP($B100,Attributes!$A$1:$C$379,3,FALSE))=0,"",VLOOKUP($B100,Attributes!$A$1:$C$379,3,FALSE)),"")</f>
        <v>VARCHAR(6)</v>
      </c>
      <c r="L100" s="80" t="str">
        <f>IFERROR(IF(LEN(VLOOKUP($B100,Attributes!$A$1:$F$379,6,FALSE))=0,"",VLOOKUP($B100,Attributes!$A$1:$F$379,6,FALSE)),"")</f>
        <v/>
      </c>
      <c r="M100" s="80" t="str">
        <f>IFERROR(IF(LEN(VLOOKUP($B100,Attributes!$A$1:$G$379,7,FALSE))=0,"",VLOOKUP($B100,Attributes!$A$1:$G$379,7,FALSE)),"")</f>
        <v>A letter or number or code that represents a level of achievement by the learner, for example "A*", "P", "MMP", etc</v>
      </c>
      <c r="N100" s="80" t="str">
        <f>IFERROR(IF(LEN(VLOOKUP($B100,Attributes!$A$1:$H$379,8,FALSE))=0,"",VLOOKUP($B100,Attributes!$A$1:$H$379,8,FALSE)),"")</f>
        <v>Whilst the data model supports up to 6 characters, A2C Grades used for JCQ EDI are constrained to 2 characters.
Note that grades can be upper or lower case (eg 'A' and 'a') and these must be treated as distinct;  the lower case names are usually used for individual units.
A harmonised list of Grades and Grade Names, based on JCQ EDI Grades and Grade Names with additional values introduced for non-EDI products, is in Appendix 2.</v>
      </c>
      <c r="O100" s="52"/>
      <c r="P100" s="53"/>
      <c r="Q100" s="53" t="s">
        <v>1576</v>
      </c>
      <c r="R100" s="53"/>
      <c r="S100" s="53" t="s">
        <v>1576</v>
      </c>
      <c r="T100" s="54" t="s">
        <v>1732</v>
      </c>
      <c r="U100" s="54" t="s">
        <v>454</v>
      </c>
      <c r="V100" s="27" t="str">
        <f t="shared" si="1"/>
        <v>OK</v>
      </c>
    </row>
    <row r="101" spans="1:22" ht="44.4" x14ac:dyDescent="0.35">
      <c r="A101" s="55" t="s">
        <v>452</v>
      </c>
      <c r="B101" s="55" t="s">
        <v>119</v>
      </c>
      <c r="C101" s="52">
        <v>1</v>
      </c>
      <c r="D101" s="52" t="s">
        <v>6</v>
      </c>
      <c r="E101" s="52" t="s">
        <v>6</v>
      </c>
      <c r="F101" s="52" t="s">
        <v>6</v>
      </c>
      <c r="G101" s="52"/>
      <c r="H101" s="80" t="str">
        <f>IFERROR(IF(LEN(VLOOKUP($A101,Entities!$A$1:$C$116,3,FALSE))=0,"",VLOOKUP($A101,Entities!$A$1:$C$116,3,FALSE)),"")</f>
        <v>A grouping of GRADEs that may be applied to QUALIFICATION ELEMENT to indicate the list of all the GRADEs that are valid for a specific QUALIFICATION ELEMENT, for example the grade set for a GCE A Level is A*/A/B/C/D/E/U.</v>
      </c>
      <c r="I101" s="80" t="str">
        <f>IFERROR(IF(LEN(VLOOKUP($A101,Entities!$A$1:$D$116,4,FALSE))=0,"",VLOOKUP($A101,Entities!$A$1:$D$116,4,FALSE)),"")</f>
        <v/>
      </c>
      <c r="J101" s="80" t="str">
        <f>IFERROR(IF(LEN(VLOOKUP($A101,Entities!$A$1:$E$116,5,FALSE))=0,"",VLOOKUP($A101,Entities!$A$1:$E$116,5,FALSE)),"")</f>
        <v>Reference Entity</v>
      </c>
      <c r="K101" s="80" t="str">
        <f>IFERROR(IF(LEN(VLOOKUP($B101,Attributes!$A$1:$C$379,3,FALSE))=0,"",VLOOKUP($B101,Attributes!$A$1:$C$379,3,FALSE)),"")</f>
        <v>NVARCHAR(32)</v>
      </c>
      <c r="L101" s="80" t="str">
        <f>IFERROR(IF(LEN(VLOOKUP($B101,Attributes!$A$1:$F$379,6,FALSE))=0,"",VLOOKUP($B101,Attributes!$A$1:$F$379,6,FALSE)),"")</f>
        <v>Party_Id_Administrator</v>
      </c>
      <c r="M101" s="80" t="str">
        <f>IFERROR(IF(LEN(VLOOKUP($B101,Attributes!$A$1:$G$379,7,FALSE))=0,"",VLOOKUP($B101,Attributes!$A$1:$G$379,7,FALSE)),"")</f>
        <v>A value that denotes and distinguishes the PARTY.</v>
      </c>
      <c r="N101" s="80" t="str">
        <f>IFERROR(IF(LEN(VLOOKUP($B101,Attributes!$A$1:$H$379,8,FALSE))=0,"",VLOOKUP($B101,Attributes!$A$1:$H$379,8,FALSE)),"")</f>
        <v/>
      </c>
      <c r="O101" s="52"/>
      <c r="P101" s="53"/>
      <c r="Q101" s="53" t="s">
        <v>1576</v>
      </c>
      <c r="R101" s="53"/>
      <c r="S101" s="53" t="s">
        <v>1576</v>
      </c>
      <c r="T101" s="54" t="s">
        <v>1731</v>
      </c>
      <c r="U101" s="54" t="s">
        <v>119</v>
      </c>
      <c r="V101" s="27" t="str">
        <f t="shared" si="1"/>
        <v>OK</v>
      </c>
    </row>
    <row r="102" spans="1:22" ht="44.4" x14ac:dyDescent="0.35">
      <c r="A102" s="55" t="s">
        <v>452</v>
      </c>
      <c r="B102" s="55" t="s">
        <v>457</v>
      </c>
      <c r="C102" s="52">
        <v>2</v>
      </c>
      <c r="D102" s="52" t="s">
        <v>6</v>
      </c>
      <c r="E102" s="52" t="s">
        <v>8</v>
      </c>
      <c r="F102" s="52" t="s">
        <v>6</v>
      </c>
      <c r="G102" s="52"/>
      <c r="H102" s="80" t="str">
        <f>IFERROR(IF(LEN(VLOOKUP($A102,Entities!$A$1:$C$116,3,FALSE))=0,"",VLOOKUP($A102,Entities!$A$1:$C$116,3,FALSE)),"")</f>
        <v>A grouping of GRADEs that may be applied to QUALIFICATION ELEMENT to indicate the list of all the GRADEs that are valid for a specific QUALIFICATION ELEMENT, for example the grade set for a GCE A Level is A*/A/B/C/D/E/U.</v>
      </c>
      <c r="I102" s="80" t="str">
        <f>IFERROR(IF(LEN(VLOOKUP($A102,Entities!$A$1:$D$116,4,FALSE))=0,"",VLOOKUP($A102,Entities!$A$1:$D$116,4,FALSE)),"")</f>
        <v/>
      </c>
      <c r="J102" s="80" t="str">
        <f>IFERROR(IF(LEN(VLOOKUP($A102,Entities!$A$1:$E$116,5,FALSE))=0,"",VLOOKUP($A102,Entities!$A$1:$E$116,5,FALSE)),"")</f>
        <v>Reference Entity</v>
      </c>
      <c r="K102" s="80" t="str">
        <f>IFERROR(IF(LEN(VLOOKUP($B102,Attributes!$A$1:$C$379,3,FALSE))=0,"",VLOOKUP($B102,Attributes!$A$1:$C$379,3,FALSE)),"")</f>
        <v>NVARCHAR(50)</v>
      </c>
      <c r="L102" s="80" t="str">
        <f>IFERROR(IF(LEN(VLOOKUP($B102,Attributes!$A$1:$F$379,6,FALSE))=0,"",VLOOKUP($B102,Attributes!$A$1:$F$379,6,FALSE)),"")</f>
        <v/>
      </c>
      <c r="M102" s="80" t="str">
        <f>IFERROR(IF(LEN(VLOOKUP($B102,Attributes!$A$1:$G$379,7,FALSE))=0,"",VLOOKUP($B102,Attributes!$A$1:$G$379,7,FALSE)),"")</f>
        <v>The identifier of the GRADE SET.</v>
      </c>
      <c r="N102" s="80" t="str">
        <f>IFERROR(IF(LEN(VLOOKUP($B102,Attributes!$A$1:$H$379,8,FALSE))=0,"",VLOOKUP($B102,Attributes!$A$1:$H$379,8,FALSE)),"")</f>
        <v/>
      </c>
      <c r="O102" s="52"/>
      <c r="P102" s="53"/>
      <c r="Q102" s="53" t="s">
        <v>1576</v>
      </c>
      <c r="R102" s="53"/>
      <c r="S102" s="53" t="s">
        <v>1576</v>
      </c>
      <c r="T102" s="54" t="s">
        <v>1731</v>
      </c>
      <c r="U102" s="54" t="s">
        <v>457</v>
      </c>
      <c r="V102" s="27" t="str">
        <f t="shared" si="1"/>
        <v>OK</v>
      </c>
    </row>
    <row r="103" spans="1:22" ht="44.4" x14ac:dyDescent="0.35">
      <c r="A103" s="55" t="s">
        <v>452</v>
      </c>
      <c r="B103" s="55" t="s">
        <v>462</v>
      </c>
      <c r="C103" s="52">
        <v>3</v>
      </c>
      <c r="D103" s="52" t="s">
        <v>8</v>
      </c>
      <c r="E103" s="52" t="s">
        <v>8</v>
      </c>
      <c r="F103" s="52" t="s">
        <v>8</v>
      </c>
      <c r="G103" s="52"/>
      <c r="H103" s="80" t="str">
        <f>IFERROR(IF(LEN(VLOOKUP($A103,Entities!$A$1:$C$116,3,FALSE))=0,"",VLOOKUP($A103,Entities!$A$1:$C$116,3,FALSE)),"")</f>
        <v>A grouping of GRADEs that may be applied to QUALIFICATION ELEMENT to indicate the list of all the GRADEs that are valid for a specific QUALIFICATION ELEMENT, for example the grade set for a GCE A Level is A*/A/B/C/D/E/U.</v>
      </c>
      <c r="I103" s="80" t="str">
        <f>IFERROR(IF(LEN(VLOOKUP($A103,Entities!$A$1:$D$116,4,FALSE))=0,"",VLOOKUP($A103,Entities!$A$1:$D$116,4,FALSE)),"")</f>
        <v/>
      </c>
      <c r="J103" s="80" t="str">
        <f>IFERROR(IF(LEN(VLOOKUP($A103,Entities!$A$1:$E$116,5,FALSE))=0,"",VLOOKUP($A103,Entities!$A$1:$E$116,5,FALSE)),"")</f>
        <v>Reference Entity</v>
      </c>
      <c r="K103" s="80" t="str">
        <f>IFERROR(IF(LEN(VLOOKUP($B103,Attributes!$A$1:$C$379,3,FALSE))=0,"",VLOOKUP($B103,Attributes!$A$1:$C$379,3,FALSE)),"")</f>
        <v>NVARCHAR(200)</v>
      </c>
      <c r="L103" s="80" t="str">
        <f>IFERROR(IF(LEN(VLOOKUP($B103,Attributes!$A$1:$F$379,6,FALSE))=0,"",VLOOKUP($B103,Attributes!$A$1:$F$379,6,FALSE)),"")</f>
        <v/>
      </c>
      <c r="M103" s="80" t="str">
        <f>IFERROR(IF(LEN(VLOOKUP($B103,Attributes!$A$1:$G$379,7,FALSE))=0,"",VLOOKUP($B103,Attributes!$A$1:$G$379,7,FALSE)),"")</f>
        <v>The description of the GRADE SET.</v>
      </c>
      <c r="N103" s="80" t="str">
        <f>IFERROR(IF(LEN(VLOOKUP($B103,Attributes!$A$1:$H$379,8,FALSE))=0,"",VLOOKUP($B103,Attributes!$A$1:$H$379,8,FALSE)),"")</f>
        <v/>
      </c>
      <c r="O103" s="52"/>
      <c r="P103" s="53"/>
      <c r="Q103" s="53" t="s">
        <v>1576</v>
      </c>
      <c r="R103" s="53"/>
      <c r="S103" s="53" t="s">
        <v>1576</v>
      </c>
      <c r="T103" s="54" t="s">
        <v>1731</v>
      </c>
      <c r="U103" s="54" t="s">
        <v>462</v>
      </c>
      <c r="V103" s="27" t="str">
        <f t="shared" si="1"/>
        <v>OK</v>
      </c>
    </row>
    <row r="104" spans="1:22" ht="44.4" x14ac:dyDescent="0.35">
      <c r="A104" s="55" t="s">
        <v>452</v>
      </c>
      <c r="B104" s="55" t="s">
        <v>463</v>
      </c>
      <c r="C104" s="52">
        <v>4</v>
      </c>
      <c r="D104" s="52" t="s">
        <v>8</v>
      </c>
      <c r="E104" s="52" t="s">
        <v>8</v>
      </c>
      <c r="F104" s="52" t="s">
        <v>8</v>
      </c>
      <c r="G104" s="52"/>
      <c r="H104" s="80" t="str">
        <f>IFERROR(IF(LEN(VLOOKUP($A104,Entities!$A$1:$C$116,3,FALSE))=0,"",VLOOKUP($A104,Entities!$A$1:$C$116,3,FALSE)),"")</f>
        <v>A grouping of GRADEs that may be applied to QUALIFICATION ELEMENT to indicate the list of all the GRADEs that are valid for a specific QUALIFICATION ELEMENT, for example the grade set for a GCE A Level is A*/A/B/C/D/E/U.</v>
      </c>
      <c r="I104" s="80" t="str">
        <f>IFERROR(IF(LEN(VLOOKUP($A104,Entities!$A$1:$D$116,4,FALSE))=0,"",VLOOKUP($A104,Entities!$A$1:$D$116,4,FALSE)),"")</f>
        <v/>
      </c>
      <c r="J104" s="80" t="str">
        <f>IFERROR(IF(LEN(VLOOKUP($A104,Entities!$A$1:$E$116,5,FALSE))=0,"",VLOOKUP($A104,Entities!$A$1:$E$116,5,FALSE)),"")</f>
        <v>Reference Entity</v>
      </c>
      <c r="K104" s="80" t="str">
        <f>IFERROR(IF(LEN(VLOOKUP($B104,Attributes!$A$1:$C$379,3,FALSE))=0,"",VLOOKUP($B104,Attributes!$A$1:$C$379,3,FALSE)),"")</f>
        <v>DATE</v>
      </c>
      <c r="L104" s="80" t="str">
        <f>IFERROR(IF(LEN(VLOOKUP($B104,Attributes!$A$1:$F$379,6,FALSE))=0,"",VLOOKUP($B104,Attributes!$A$1:$F$379,6,FALSE)),"")</f>
        <v/>
      </c>
      <c r="M104" s="80" t="str">
        <f>IFERROR(IF(LEN(VLOOKUP($B104,Attributes!$A$1:$G$379,7,FALSE))=0,"",VLOOKUP($B104,Attributes!$A$1:$G$379,7,FALSE)),"")</f>
        <v>The date from which this GRADE SET is effective.</v>
      </c>
      <c r="N104" s="80" t="str">
        <f>IFERROR(IF(LEN(VLOOKUP($B104,Attributes!$A$1:$H$379,8,FALSE))=0,"",VLOOKUP($B104,Attributes!$A$1:$H$379,8,FALSE)),"")</f>
        <v/>
      </c>
      <c r="O104" s="52"/>
      <c r="P104" s="53"/>
      <c r="Q104" s="53" t="s">
        <v>1576</v>
      </c>
      <c r="R104" s="53"/>
      <c r="S104" s="53" t="s">
        <v>1576</v>
      </c>
      <c r="T104" s="54" t="s">
        <v>1731</v>
      </c>
      <c r="U104" s="54" t="s">
        <v>463</v>
      </c>
      <c r="V104" s="27" t="str">
        <f t="shared" si="1"/>
        <v>OK</v>
      </c>
    </row>
    <row r="105" spans="1:22" ht="44.4" x14ac:dyDescent="0.35">
      <c r="A105" s="55" t="s">
        <v>452</v>
      </c>
      <c r="B105" s="55" t="s">
        <v>464</v>
      </c>
      <c r="C105" s="52">
        <v>5</v>
      </c>
      <c r="D105" s="52" t="s">
        <v>8</v>
      </c>
      <c r="E105" s="52" t="s">
        <v>8</v>
      </c>
      <c r="F105" s="52" t="s">
        <v>8</v>
      </c>
      <c r="G105" s="52"/>
      <c r="H105" s="80" t="str">
        <f>IFERROR(IF(LEN(VLOOKUP($A105,Entities!$A$1:$C$116,3,FALSE))=0,"",VLOOKUP($A105,Entities!$A$1:$C$116,3,FALSE)),"")</f>
        <v>A grouping of GRADEs that may be applied to QUALIFICATION ELEMENT to indicate the list of all the GRADEs that are valid for a specific QUALIFICATION ELEMENT, for example the grade set for a GCE A Level is A*/A/B/C/D/E/U.</v>
      </c>
      <c r="I105" s="80" t="str">
        <f>IFERROR(IF(LEN(VLOOKUP($A105,Entities!$A$1:$D$116,4,FALSE))=0,"",VLOOKUP($A105,Entities!$A$1:$D$116,4,FALSE)),"")</f>
        <v/>
      </c>
      <c r="J105" s="80" t="str">
        <f>IFERROR(IF(LEN(VLOOKUP($A105,Entities!$A$1:$E$116,5,FALSE))=0,"",VLOOKUP($A105,Entities!$A$1:$E$116,5,FALSE)),"")</f>
        <v>Reference Entity</v>
      </c>
      <c r="K105" s="80" t="str">
        <f>IFERROR(IF(LEN(VLOOKUP($B105,Attributes!$A$1:$C$379,3,FALSE))=0,"",VLOOKUP($B105,Attributes!$A$1:$C$379,3,FALSE)),"")</f>
        <v>DATE</v>
      </c>
      <c r="L105" s="80" t="str">
        <f>IFERROR(IF(LEN(VLOOKUP($B105,Attributes!$A$1:$F$379,6,FALSE))=0,"",VLOOKUP($B105,Attributes!$A$1:$F$379,6,FALSE)),"")</f>
        <v/>
      </c>
      <c r="M105" s="80" t="str">
        <f>IFERROR(IF(LEN(VLOOKUP($B105,Attributes!$A$1:$G$379,7,FALSE))=0,"",VLOOKUP($B105,Attributes!$A$1:$G$379,7,FALSE)),"")</f>
        <v>The date from which this GRADE SET ceases to be effective.</v>
      </c>
      <c r="N105" s="80" t="str">
        <f>IFERROR(IF(LEN(VLOOKUP($B105,Attributes!$A$1:$H$379,8,FALSE))=0,"",VLOOKUP($B105,Attributes!$A$1:$H$379,8,FALSE)),"")</f>
        <v/>
      </c>
      <c r="O105" s="52"/>
      <c r="P105" s="53"/>
      <c r="Q105" s="53" t="s">
        <v>1576</v>
      </c>
      <c r="R105" s="53"/>
      <c r="S105" s="53" t="s">
        <v>1576</v>
      </c>
      <c r="T105" s="54" t="s">
        <v>1731</v>
      </c>
      <c r="U105" s="54" t="s">
        <v>464</v>
      </c>
      <c r="V105" s="27" t="str">
        <f t="shared" si="1"/>
        <v>OK</v>
      </c>
    </row>
    <row r="106" spans="1:22" ht="44.4" x14ac:dyDescent="0.35">
      <c r="A106" s="55" t="s">
        <v>456</v>
      </c>
      <c r="B106" s="55" t="s">
        <v>119</v>
      </c>
      <c r="C106" s="52">
        <v>1</v>
      </c>
      <c r="D106" s="52" t="s">
        <v>6</v>
      </c>
      <c r="E106" s="52" t="s">
        <v>6</v>
      </c>
      <c r="F106" s="52" t="s">
        <v>6</v>
      </c>
      <c r="G106" s="52"/>
      <c r="H106" s="80" t="str">
        <f>IFERROR(IF(LEN(VLOOKUP($A106,Entities!$A$1:$C$116,3,FALSE))=0,"",VLOOKUP($A106,Entities!$A$1:$C$116,3,FALSE)),"")</f>
        <v>The GRADEs that are part of a GRADE SET.</v>
      </c>
      <c r="I106" s="80" t="str">
        <f>IFERROR(IF(LEN(VLOOKUP($A106,Entities!$A$1:$D$116,4,FALSE))=0,"",VLOOKUP($A106,Entities!$A$1:$D$116,4,FALSE)),"")</f>
        <v xml:space="preserve">A unique index on Party_ID_Administrator, Grade_Set_Id and Grade_Sequence_Order ensures that each grade has a unique sequence within the grade set so that grades are sorted correctly.
</v>
      </c>
      <c r="J106" s="80" t="str">
        <f>IFERROR(IF(LEN(VLOOKUP($A106,Entities!$A$1:$E$116,5,FALSE))=0,"",VLOOKUP($A106,Entities!$A$1:$E$116,5,FALSE)),"")</f>
        <v>Reference Entity</v>
      </c>
      <c r="K106" s="80" t="str">
        <f>IFERROR(IF(LEN(VLOOKUP($B106,Attributes!$A$1:$C$379,3,FALSE))=0,"",VLOOKUP($B106,Attributes!$A$1:$C$379,3,FALSE)),"")</f>
        <v>NVARCHAR(32)</v>
      </c>
      <c r="L106" s="80" t="str">
        <f>IFERROR(IF(LEN(VLOOKUP($B106,Attributes!$A$1:$F$379,6,FALSE))=0,"",VLOOKUP($B106,Attributes!$A$1:$F$379,6,FALSE)),"")</f>
        <v>Party_Id_Administrator</v>
      </c>
      <c r="M106" s="80" t="str">
        <f>IFERROR(IF(LEN(VLOOKUP($B106,Attributes!$A$1:$G$379,7,FALSE))=0,"",VLOOKUP($B106,Attributes!$A$1:$G$379,7,FALSE)),"")</f>
        <v>A value that denotes and distinguishes the PARTY.</v>
      </c>
      <c r="N106" s="80" t="str">
        <f>IFERROR(IF(LEN(VLOOKUP($B106,Attributes!$A$1:$H$379,8,FALSE))=0,"",VLOOKUP($B106,Attributes!$A$1:$H$379,8,FALSE)),"")</f>
        <v/>
      </c>
      <c r="O106" s="52"/>
      <c r="P106" s="53"/>
      <c r="Q106" s="53" t="s">
        <v>1576</v>
      </c>
      <c r="R106" s="53"/>
      <c r="S106" s="53" t="s">
        <v>1576</v>
      </c>
      <c r="T106" s="54" t="s">
        <v>1733</v>
      </c>
      <c r="U106" s="54" t="s">
        <v>119</v>
      </c>
      <c r="V106" s="27" t="str">
        <f t="shared" si="1"/>
        <v>OK</v>
      </c>
    </row>
    <row r="107" spans="1:22" ht="44.4" x14ac:dyDescent="0.35">
      <c r="A107" s="55" t="s">
        <v>456</v>
      </c>
      <c r="B107" s="55" t="s">
        <v>457</v>
      </c>
      <c r="C107" s="52">
        <v>2</v>
      </c>
      <c r="D107" s="52" t="s">
        <v>6</v>
      </c>
      <c r="E107" s="52" t="s">
        <v>6</v>
      </c>
      <c r="F107" s="52" t="s">
        <v>6</v>
      </c>
      <c r="G107" s="52"/>
      <c r="H107" s="80" t="str">
        <f>IFERROR(IF(LEN(VLOOKUP($A107,Entities!$A$1:$C$116,3,FALSE))=0,"",VLOOKUP($A107,Entities!$A$1:$C$116,3,FALSE)),"")</f>
        <v>The GRADEs that are part of a GRADE SET.</v>
      </c>
      <c r="I107" s="80" t="str">
        <f>IFERROR(IF(LEN(VLOOKUP($A107,Entities!$A$1:$D$116,4,FALSE))=0,"",VLOOKUP($A107,Entities!$A$1:$D$116,4,FALSE)),"")</f>
        <v xml:space="preserve">A unique index on Party_ID_Administrator, Grade_Set_Id and Grade_Sequence_Order ensures that each grade has a unique sequence within the grade set so that grades are sorted correctly.
</v>
      </c>
      <c r="J107" s="80" t="str">
        <f>IFERROR(IF(LEN(VLOOKUP($A107,Entities!$A$1:$E$116,5,FALSE))=0,"",VLOOKUP($A107,Entities!$A$1:$E$116,5,FALSE)),"")</f>
        <v>Reference Entity</v>
      </c>
      <c r="K107" s="80" t="str">
        <f>IFERROR(IF(LEN(VLOOKUP($B107,Attributes!$A$1:$C$379,3,FALSE))=0,"",VLOOKUP($B107,Attributes!$A$1:$C$379,3,FALSE)),"")</f>
        <v>NVARCHAR(50)</v>
      </c>
      <c r="L107" s="80" t="str">
        <f>IFERROR(IF(LEN(VLOOKUP($B107,Attributes!$A$1:$F$379,6,FALSE))=0,"",VLOOKUP($B107,Attributes!$A$1:$F$379,6,FALSE)),"")</f>
        <v/>
      </c>
      <c r="M107" s="80" t="str">
        <f>IFERROR(IF(LEN(VLOOKUP($B107,Attributes!$A$1:$G$379,7,FALSE))=0,"",VLOOKUP($B107,Attributes!$A$1:$G$379,7,FALSE)),"")</f>
        <v>The identifier of the GRADE SET.</v>
      </c>
      <c r="N107" s="80" t="str">
        <f>IFERROR(IF(LEN(VLOOKUP($B107,Attributes!$A$1:$H$379,8,FALSE))=0,"",VLOOKUP($B107,Attributes!$A$1:$H$379,8,FALSE)),"")</f>
        <v/>
      </c>
      <c r="O107" s="52"/>
      <c r="P107" s="53"/>
      <c r="Q107" s="53" t="s">
        <v>1576</v>
      </c>
      <c r="R107" s="53"/>
      <c r="S107" s="53" t="s">
        <v>1576</v>
      </c>
      <c r="T107" s="54" t="s">
        <v>1733</v>
      </c>
      <c r="U107" s="54" t="s">
        <v>457</v>
      </c>
      <c r="V107" s="27" t="str">
        <f t="shared" si="1"/>
        <v>OK</v>
      </c>
    </row>
    <row r="108" spans="1:22" ht="55.5" x14ac:dyDescent="0.35">
      <c r="A108" s="55" t="s">
        <v>456</v>
      </c>
      <c r="B108" s="55" t="s">
        <v>458</v>
      </c>
      <c r="C108" s="52">
        <v>3</v>
      </c>
      <c r="D108" s="52" t="s">
        <v>6</v>
      </c>
      <c r="E108" s="52" t="s">
        <v>6</v>
      </c>
      <c r="F108" s="52" t="s">
        <v>6</v>
      </c>
      <c r="G108" s="52"/>
      <c r="H108" s="80" t="str">
        <f>IFERROR(IF(LEN(VLOOKUP($A108,Entities!$A$1:$C$116,3,FALSE))=0,"",VLOOKUP($A108,Entities!$A$1:$C$116,3,FALSE)),"")</f>
        <v>The GRADEs that are part of a GRADE SET.</v>
      </c>
      <c r="I108" s="80" t="str">
        <f>IFERROR(IF(LEN(VLOOKUP($A108,Entities!$A$1:$D$116,4,FALSE))=0,"",VLOOKUP($A108,Entities!$A$1:$D$116,4,FALSE)),"")</f>
        <v xml:space="preserve">A unique index on Party_ID_Administrator, Grade_Set_Id and Grade_Sequence_Order ensures that each grade has a unique sequence within the grade set so that grades are sorted correctly.
</v>
      </c>
      <c r="J108" s="80" t="str">
        <f>IFERROR(IF(LEN(VLOOKUP($A108,Entities!$A$1:$E$116,5,FALSE))=0,"",VLOOKUP($A108,Entities!$A$1:$E$116,5,FALSE)),"")</f>
        <v>Reference Entity</v>
      </c>
      <c r="K108" s="80" t="str">
        <f>IFERROR(IF(LEN(VLOOKUP($B108,Attributes!$A$1:$C$379,3,FALSE))=0,"",VLOOKUP($B108,Attributes!$A$1:$C$379,3,FALSE)),"")</f>
        <v>NVARCHAR(50)</v>
      </c>
      <c r="L108" s="80" t="str">
        <f>IFERROR(IF(LEN(VLOOKUP($B108,Attributes!$A$1:$F$379,6,FALSE))=0,"",VLOOKUP($B108,Attributes!$A$1:$F$379,6,FALSE)),"")</f>
        <v/>
      </c>
      <c r="M108" s="80" t="str">
        <f>IFERROR(IF(LEN(VLOOKUP($B108,Attributes!$A$1:$G$379,7,FALSE))=0,"",VLOOKUP($B108,Attributes!$A$1:$G$379,7,FALSE)),"")</f>
        <v>Identifies the full Grade Name for the Eg the Grade is "A" and the Grade Name is "Grade A".</v>
      </c>
      <c r="N108" s="80" t="str">
        <f>IFERROR(IF(LEN(VLOOKUP($B108,Attributes!$A$1:$H$379,8,FALSE))=0,"",VLOOKUP($B108,Attributes!$A$1:$H$379,8,FALSE)),"")</f>
        <v>Note that grades can be upper or lower case (eg 'Grade A' and 'Grade a') and these must be treated as distinct;  the lower case names are usually used for individual units.
A harmonised list of Grades and Grade Names, based on JCQ EDI Grades and Grade Names with additional values introduced for non-EDI products, is in Appendix 2.</v>
      </c>
      <c r="O108" s="52"/>
      <c r="P108" s="53"/>
      <c r="Q108" s="53" t="s">
        <v>1576</v>
      </c>
      <c r="R108" s="53"/>
      <c r="S108" s="53" t="s">
        <v>1576</v>
      </c>
      <c r="T108" s="54" t="s">
        <v>1733</v>
      </c>
      <c r="U108" s="54" t="s">
        <v>458</v>
      </c>
      <c r="V108" s="27" t="str">
        <f t="shared" si="1"/>
        <v>OK</v>
      </c>
    </row>
    <row r="109" spans="1:22" ht="44.4" x14ac:dyDescent="0.35">
      <c r="A109" s="55" t="s">
        <v>456</v>
      </c>
      <c r="B109" s="55" t="s">
        <v>459</v>
      </c>
      <c r="C109" s="52">
        <v>4</v>
      </c>
      <c r="D109" s="52" t="s">
        <v>8</v>
      </c>
      <c r="E109" s="52" t="s">
        <v>8</v>
      </c>
      <c r="F109" s="52" t="s">
        <v>8</v>
      </c>
      <c r="G109" s="52"/>
      <c r="H109" s="80" t="str">
        <f>IFERROR(IF(LEN(VLOOKUP($A109,Entities!$A$1:$C$116,3,FALSE))=0,"",VLOOKUP($A109,Entities!$A$1:$C$116,3,FALSE)),"")</f>
        <v>The GRADEs that are part of a GRADE SET.</v>
      </c>
      <c r="I109" s="80" t="str">
        <f>IFERROR(IF(LEN(VLOOKUP($A109,Entities!$A$1:$D$116,4,FALSE))=0,"",VLOOKUP($A109,Entities!$A$1:$D$116,4,FALSE)),"")</f>
        <v xml:space="preserve">A unique index on Party_ID_Administrator, Grade_Set_Id and Grade_Sequence_Order ensures that each grade has a unique sequence within the grade set so that grades are sorted correctly.
</v>
      </c>
      <c r="J109" s="80" t="str">
        <f>IFERROR(IF(LEN(VLOOKUP($A109,Entities!$A$1:$E$116,5,FALSE))=0,"",VLOOKUP($A109,Entities!$A$1:$E$116,5,FALSE)),"")</f>
        <v>Reference Entity</v>
      </c>
      <c r="K109" s="80" t="str">
        <f>IFERROR(IF(LEN(VLOOKUP($B109,Attributes!$A$1:$C$379,3,FALSE))=0,"",VLOOKUP($B109,Attributes!$A$1:$C$379,3,FALSE)),"")</f>
        <v>DATE</v>
      </c>
      <c r="L109" s="80" t="str">
        <f>IFERROR(IF(LEN(VLOOKUP($B109,Attributes!$A$1:$F$379,6,FALSE))=0,"",VLOOKUP($B109,Attributes!$A$1:$F$379,6,FALSE)),"")</f>
        <v/>
      </c>
      <c r="M109" s="80" t="str">
        <f>IFERROR(IF(LEN(VLOOKUP($B109,Attributes!$A$1:$G$379,7,FALSE))=0,"",VLOOKUP($B109,Attributes!$A$1:$G$379,7,FALSE)),"")</f>
        <v>The date from which this GRADE is effective.</v>
      </c>
      <c r="N109" s="80" t="str">
        <f>IFERROR(IF(LEN(VLOOKUP($B109,Attributes!$A$1:$H$379,8,FALSE))=0,"",VLOOKUP($B109,Attributes!$A$1:$H$379,8,FALSE)),"")</f>
        <v/>
      </c>
      <c r="O109" s="52"/>
      <c r="P109" s="53"/>
      <c r="Q109" s="53" t="s">
        <v>1576</v>
      </c>
      <c r="R109" s="53"/>
      <c r="S109" s="53" t="s">
        <v>1576</v>
      </c>
      <c r="T109" s="54" t="s">
        <v>1733</v>
      </c>
      <c r="U109" s="54" t="s">
        <v>459</v>
      </c>
      <c r="V109" s="27" t="str">
        <f t="shared" si="1"/>
        <v>OK</v>
      </c>
    </row>
    <row r="110" spans="1:22" ht="44.4" x14ac:dyDescent="0.35">
      <c r="A110" s="55" t="s">
        <v>456</v>
      </c>
      <c r="B110" s="55" t="s">
        <v>460</v>
      </c>
      <c r="C110" s="52">
        <v>5</v>
      </c>
      <c r="D110" s="52" t="s">
        <v>8</v>
      </c>
      <c r="E110" s="52" t="s">
        <v>8</v>
      </c>
      <c r="F110" s="52" t="s">
        <v>8</v>
      </c>
      <c r="G110" s="52"/>
      <c r="H110" s="80" t="str">
        <f>IFERROR(IF(LEN(VLOOKUP($A110,Entities!$A$1:$C$116,3,FALSE))=0,"",VLOOKUP($A110,Entities!$A$1:$C$116,3,FALSE)),"")</f>
        <v>The GRADEs that are part of a GRADE SET.</v>
      </c>
      <c r="I110" s="80" t="str">
        <f>IFERROR(IF(LEN(VLOOKUP($A110,Entities!$A$1:$D$116,4,FALSE))=0,"",VLOOKUP($A110,Entities!$A$1:$D$116,4,FALSE)),"")</f>
        <v xml:space="preserve">A unique index on Party_ID_Administrator, Grade_Set_Id and Grade_Sequence_Order ensures that each grade has a unique sequence within the grade set so that grades are sorted correctly.
</v>
      </c>
      <c r="J110" s="80" t="str">
        <f>IFERROR(IF(LEN(VLOOKUP($A110,Entities!$A$1:$E$116,5,FALSE))=0,"",VLOOKUP($A110,Entities!$A$1:$E$116,5,FALSE)),"")</f>
        <v>Reference Entity</v>
      </c>
      <c r="K110" s="80" t="str">
        <f>IFERROR(IF(LEN(VLOOKUP($B110,Attributes!$A$1:$C$379,3,FALSE))=0,"",VLOOKUP($B110,Attributes!$A$1:$C$379,3,FALSE)),"")</f>
        <v>DATE</v>
      </c>
      <c r="L110" s="80" t="str">
        <f>IFERROR(IF(LEN(VLOOKUP($B110,Attributes!$A$1:$F$379,6,FALSE))=0,"",VLOOKUP($B110,Attributes!$A$1:$F$379,6,FALSE)),"")</f>
        <v/>
      </c>
      <c r="M110" s="80" t="str">
        <f>IFERROR(IF(LEN(VLOOKUP($B110,Attributes!$A$1:$G$379,7,FALSE))=0,"",VLOOKUP($B110,Attributes!$A$1:$G$379,7,FALSE)),"")</f>
        <v>The date from which this GRADE ceases to be effective.</v>
      </c>
      <c r="N110" s="80" t="str">
        <f>IFERROR(IF(LEN(VLOOKUP($B110,Attributes!$A$1:$H$379,8,FALSE))=0,"",VLOOKUP($B110,Attributes!$A$1:$H$379,8,FALSE)),"")</f>
        <v/>
      </c>
      <c r="O110" s="52"/>
      <c r="P110" s="53"/>
      <c r="Q110" s="53" t="s">
        <v>1576</v>
      </c>
      <c r="R110" s="53"/>
      <c r="S110" s="53" t="s">
        <v>1576</v>
      </c>
      <c r="T110" s="54" t="s">
        <v>1733</v>
      </c>
      <c r="U110" s="54" t="s">
        <v>460</v>
      </c>
      <c r="V110" s="27" t="str">
        <f t="shared" si="1"/>
        <v>OK</v>
      </c>
    </row>
    <row r="111" spans="1:22" ht="44.4" x14ac:dyDescent="0.35">
      <c r="A111" s="55" t="s">
        <v>456</v>
      </c>
      <c r="B111" s="55" t="s">
        <v>461</v>
      </c>
      <c r="C111" s="52">
        <v>6</v>
      </c>
      <c r="D111" s="52" t="s">
        <v>8</v>
      </c>
      <c r="E111" s="52" t="s">
        <v>8</v>
      </c>
      <c r="F111" s="52" t="s">
        <v>8</v>
      </c>
      <c r="G111" s="52"/>
      <c r="H111" s="80" t="str">
        <f>IFERROR(IF(LEN(VLOOKUP($A111,Entities!$A$1:$C$116,3,FALSE))=0,"",VLOOKUP($A111,Entities!$A$1:$C$116,3,FALSE)),"")</f>
        <v>The GRADEs that are part of a GRADE SET.</v>
      </c>
      <c r="I111" s="80" t="str">
        <f>IFERROR(IF(LEN(VLOOKUP($A111,Entities!$A$1:$D$116,4,FALSE))=0,"",VLOOKUP($A111,Entities!$A$1:$D$116,4,FALSE)),"")</f>
        <v xml:space="preserve">A unique index on Party_ID_Administrator, Grade_Set_Id and Grade_Sequence_Order ensures that each grade has a unique sequence within the grade set so that grades are sorted correctly.
</v>
      </c>
      <c r="J111" s="80" t="str">
        <f>IFERROR(IF(LEN(VLOOKUP($A111,Entities!$A$1:$E$116,5,FALSE))=0,"",VLOOKUP($A111,Entities!$A$1:$E$116,5,FALSE)),"")</f>
        <v>Reference Entity</v>
      </c>
      <c r="K111" s="80" t="str">
        <f>IFERROR(IF(LEN(VLOOKUP($B111,Attributes!$A$1:$C$379,3,FALSE))=0,"",VLOOKUP($B111,Attributes!$A$1:$C$379,3,FALSE)),"")</f>
        <v>INTEGER</v>
      </c>
      <c r="L111" s="80" t="str">
        <f>IFERROR(IF(LEN(VLOOKUP($B111,Attributes!$A$1:$F$379,6,FALSE))=0,"",VLOOKUP($B111,Attributes!$A$1:$F$379,6,FALSE)),"")</f>
        <v/>
      </c>
      <c r="M111" s="80" t="str">
        <f>IFERROR(IF(LEN(VLOOKUP($B111,Attributes!$A$1:$G$379,7,FALSE))=0,"",VLOOKUP($B111,Attributes!$A$1:$G$379,7,FALSE)),"")</f>
        <v>The sequence number that is used to determine the position of this GRADE within a given GRADE SET.</v>
      </c>
      <c r="N111" s="80" t="str">
        <f>IFERROR(IF(LEN(VLOOKUP($B111,Attributes!$A$1:$H$379,8,FALSE))=0,"",VLOOKUP($B111,Attributes!$A$1:$H$379,8,FALSE)),"")</f>
        <v/>
      </c>
      <c r="O111" s="52"/>
      <c r="P111" s="53"/>
      <c r="Q111" s="53" t="s">
        <v>1576</v>
      </c>
      <c r="R111" s="53"/>
      <c r="S111" s="53" t="s">
        <v>1576</v>
      </c>
      <c r="T111" s="54" t="s">
        <v>1733</v>
      </c>
      <c r="U111" s="54" t="s">
        <v>461</v>
      </c>
      <c r="V111" s="27" t="str">
        <f t="shared" si="1"/>
        <v>OK</v>
      </c>
    </row>
    <row r="112" spans="1:22" x14ac:dyDescent="0.35">
      <c r="A112" s="55" t="s">
        <v>586</v>
      </c>
      <c r="B112" s="55" t="s">
        <v>350</v>
      </c>
      <c r="C112" s="52">
        <v>1</v>
      </c>
      <c r="D112" s="52" t="s">
        <v>6</v>
      </c>
      <c r="E112" s="52" t="s">
        <v>8</v>
      </c>
      <c r="F112" s="52" t="s">
        <v>6</v>
      </c>
      <c r="G112" s="52"/>
      <c r="H112" s="80" t="str">
        <f>IFERROR(IF(LEN(VLOOKUP($A112,Entities!$A$1:$C$116,3,FALSE))=0,"",VLOOKUP($A112,Entities!$A$1:$C$116,3,FALSE)),"")</f>
        <v>A harmonised list of values that identifies the particular KEY EVENT</v>
      </c>
      <c r="I112" s="80" t="str">
        <f>IFERROR(IF(LEN(VLOOKUP($A112,Entities!$A$1:$D$116,4,FALSE))=0,"",VLOOKUP($A112,Entities!$A$1:$D$116,4,FALSE)),"")</f>
        <v/>
      </c>
      <c r="J112" s="80" t="str">
        <f>IFERROR(IF(LEN(VLOOKUP($A112,Entities!$A$1:$E$116,5,FALSE))=0,"",VLOOKUP($A112,Entities!$A$1:$E$116,5,FALSE)),"")</f>
        <v>Reference Entity</v>
      </c>
      <c r="K112" s="80" t="str">
        <f>IFERROR(IF(LEN(VLOOKUP($B112,Attributes!$A$1:$C$379,3,FALSE))=0,"",VLOOKUP($B112,Attributes!$A$1:$C$379,3,FALSE)),"")</f>
        <v>NVARCHAR(100)</v>
      </c>
      <c r="L112" s="80" t="str">
        <f>IFERROR(IF(LEN(VLOOKUP($B112,Attributes!$A$1:$F$379,6,FALSE))=0,"",VLOOKUP($B112,Attributes!$A$1:$F$379,6,FALSE)),"")</f>
        <v>Key_Event_Name</v>
      </c>
      <c r="M112" s="80" t="str">
        <f>IFERROR(IF(LEN(VLOOKUP($B112,Attributes!$A$1:$G$379,7,FALSE))=0,"",VLOOKUP($B112,Attributes!$A$1:$G$379,7,FALSE)),"")</f>
        <v>A name that uniquely identifies the Key Event.</v>
      </c>
      <c r="N112" s="80" t="str">
        <f>IFERROR(IF(LEN(VLOOKUP($B112,Attributes!$A$1:$H$379,8,FALSE))=0,"",VLOOKUP($B112,Attributes!$A$1:$H$379,8,FALSE)),"")</f>
        <v/>
      </c>
      <c r="O112" s="52"/>
      <c r="P112" s="53"/>
      <c r="Q112" s="53" t="s">
        <v>1576</v>
      </c>
      <c r="R112" s="53"/>
      <c r="S112" s="53" t="s">
        <v>1576</v>
      </c>
      <c r="T112" s="54" t="s">
        <v>1727</v>
      </c>
      <c r="U112" s="54" t="s">
        <v>350</v>
      </c>
      <c r="V112" s="27" t="str">
        <f t="shared" si="1"/>
        <v>OK</v>
      </c>
    </row>
    <row r="113" spans="1:22" x14ac:dyDescent="0.35">
      <c r="A113" s="55" t="s">
        <v>9</v>
      </c>
      <c r="B113" s="55" t="s">
        <v>10</v>
      </c>
      <c r="C113" s="52">
        <v>1</v>
      </c>
      <c r="D113" s="52" t="s">
        <v>6</v>
      </c>
      <c r="E113" s="52" t="s">
        <v>8</v>
      </c>
      <c r="F113" s="52" t="s">
        <v>6</v>
      </c>
      <c r="G113" s="52"/>
      <c r="H113" s="80" t="str">
        <f>IFERROR(IF(LEN(VLOOKUP($A113,Entities!$A$1:$C$116,3,FALSE))=0,"",VLOOKUP($A113,Entities!$A$1:$C$116,3,FALSE)),"")</f>
        <v>A controlled list of values that identifies a language.</v>
      </c>
      <c r="I113" s="80" t="str">
        <f>IFERROR(IF(LEN(VLOOKUP($A113,Entities!$A$1:$D$116,4,FALSE))=0,"",VLOOKUP($A113,Entities!$A$1:$D$116,4,FALSE)),"")</f>
        <v/>
      </c>
      <c r="J113" s="80" t="str">
        <f>IFERROR(IF(LEN(VLOOKUP($A113,Entities!$A$1:$E$116,5,FALSE))=0,"",VLOOKUP($A113,Entities!$A$1:$E$116,5,FALSE)),"")</f>
        <v>Reference Entity</v>
      </c>
      <c r="K113" s="80" t="str">
        <f>IFERROR(IF(LEN(VLOOKUP($B113,Attributes!$A$1:$C$379,3,FALSE))=0,"",VLOOKUP($B113,Attributes!$A$1:$C$379,3,FALSE)),"")</f>
        <v>NVARCHAR(50)</v>
      </c>
      <c r="L113" s="80" t="str">
        <f>IFERROR(IF(LEN(VLOOKUP($B113,Attributes!$A$1:$F$379,6,FALSE))=0,"",VLOOKUP($B113,Attributes!$A$1:$F$379,6,FALSE)),"")</f>
        <v>Language_Type</v>
      </c>
      <c r="M113" s="80" t="str">
        <f>IFERROR(IF(LEN(VLOOKUP($B113,Attributes!$A$1:$G$379,7,FALSE))=0,"",VLOOKUP($B113,Attributes!$A$1:$G$379,7,FALSE)),"")</f>
        <v>A controlled list of values that identifies a language.</v>
      </c>
      <c r="N113" s="80" t="str">
        <f>IFERROR(IF(LEN(VLOOKUP($B113,Attributes!$A$1:$H$379,8,FALSE))=0,"",VLOOKUP($B113,Attributes!$A$1:$H$379,8,FALSE)),"")</f>
        <v/>
      </c>
      <c r="O113" s="52"/>
      <c r="P113" s="53"/>
      <c r="Q113" s="53" t="s">
        <v>1576</v>
      </c>
      <c r="R113" s="53"/>
      <c r="S113" s="53" t="s">
        <v>1576</v>
      </c>
      <c r="T113" s="54" t="s">
        <v>1687</v>
      </c>
      <c r="U113" s="54" t="s">
        <v>10</v>
      </c>
      <c r="V113" s="27" t="str">
        <f t="shared" si="1"/>
        <v>OK</v>
      </c>
    </row>
    <row r="114" spans="1:22" ht="122.1" x14ac:dyDescent="0.35">
      <c r="A114" s="55" t="s">
        <v>11</v>
      </c>
      <c r="B114" s="55" t="s">
        <v>5</v>
      </c>
      <c r="C114" s="52">
        <v>1</v>
      </c>
      <c r="D114" s="52" t="s">
        <v>6</v>
      </c>
      <c r="E114" s="52" t="s">
        <v>6</v>
      </c>
      <c r="F114" s="52" t="s">
        <v>6</v>
      </c>
      <c r="G114" s="52" t="s">
        <v>1579</v>
      </c>
      <c r="H114" s="80" t="str">
        <f>IFERROR(IF(LEN(VLOOKUP($A114,Entities!$A$1:$C$116,3,FALSE))=0,"",VLOOKUP($A114,Entities!$A$1:$C$116,3,FALSE)),"")</f>
        <v>A PERSON who receives the learning from a LEARNING EVENT</v>
      </c>
      <c r="I114" s="80" t="str">
        <f>IFERROR(IF(LEN(VLOOKUP($A114,Entities!$A$1:$D$116,4,FALSE))=0,"",VLOOKUP($A114,Entities!$A$1:$D$116,4,FALSE)),"")</f>
        <v/>
      </c>
      <c r="J114" s="80" t="str">
        <f>IFERROR(IF(LEN(VLOOKUP($A114,Entities!$A$1:$E$116,5,FALSE))=0,"",VLOOKUP($A114,Entities!$A$1:$E$116,5,FALSE)),"")</f>
        <v>Party Relationship Role</v>
      </c>
      <c r="K114" s="80" t="str">
        <f>IFERROR(IF(LEN(VLOOKUP($B114,Attributes!$A$1:$C$379,3,FALSE))=0,"",VLOOKUP($B114,Attributes!$A$1:$C$379,3,FALSE)),"")</f>
        <v>NVARCHAR(32)</v>
      </c>
      <c r="L114" s="80" t="str">
        <f>IFERROR(IF(LEN(VLOOKUP($B114,Attributes!$A$1:$F$379,6,FALSE))=0,"",VLOOKUP($B114,Attributes!$A$1:$F$379,6,FALSE)),"")</f>
        <v/>
      </c>
      <c r="M114" s="80" t="str">
        <f>IFERROR(IF(LEN(VLOOKUP($B114,Attributes!$A$1:$G$379,7,FALSE))=0,"",VLOOKUP($B114,Attributes!$A$1:$G$379,7,FALSE)),"")</f>
        <v>A value that denotes and distinguishes the PARTY.</v>
      </c>
      <c r="N114" s="80" t="str">
        <f>IFERROR(IF(LEN(VLOOKUP($B114,Attributes!$A$1:$H$379,8,FALSE))=0,"",VLOOKUP($B114,Attributes!$A$1:$H$379,8,FALSE)),"")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14" s="52" t="s">
        <v>863</v>
      </c>
      <c r="P114" s="53"/>
      <c r="Q114" s="53" t="s">
        <v>797</v>
      </c>
      <c r="R114" s="53"/>
      <c r="S114" s="54"/>
      <c r="T114" s="54" t="s">
        <v>1590</v>
      </c>
      <c r="U114" s="54" t="s">
        <v>5</v>
      </c>
      <c r="V114" s="27" t="str">
        <f t="shared" si="1"/>
        <v>OK</v>
      </c>
    </row>
    <row r="115" spans="1:22" ht="122.1" x14ac:dyDescent="0.35">
      <c r="A115" s="55" t="s">
        <v>11</v>
      </c>
      <c r="B115" s="55" t="s">
        <v>12</v>
      </c>
      <c r="C115" s="52">
        <v>2</v>
      </c>
      <c r="D115" s="52" t="s">
        <v>6</v>
      </c>
      <c r="E115" s="52" t="s">
        <v>6</v>
      </c>
      <c r="F115" s="52" t="s">
        <v>6</v>
      </c>
      <c r="G115" s="52" t="s">
        <v>36</v>
      </c>
      <c r="H115" s="80" t="str">
        <f>IFERROR(IF(LEN(VLOOKUP($A115,Entities!$A$1:$C$116,3,FALSE))=0,"",VLOOKUP($A115,Entities!$A$1:$C$116,3,FALSE)),"")</f>
        <v>A PERSON who receives the learning from a LEARNING EVENT</v>
      </c>
      <c r="I115" s="80" t="str">
        <f>IFERROR(IF(LEN(VLOOKUP($A115,Entities!$A$1:$D$116,4,FALSE))=0,"",VLOOKUP($A115,Entities!$A$1:$D$116,4,FALSE)),"")</f>
        <v/>
      </c>
      <c r="J115" s="80" t="str">
        <f>IFERROR(IF(LEN(VLOOKUP($A115,Entities!$A$1:$E$116,5,FALSE))=0,"",VLOOKUP($A115,Entities!$A$1:$E$116,5,FALSE)),"")</f>
        <v>Party Relationship Role</v>
      </c>
      <c r="K115" s="80" t="str">
        <f>IFERROR(IF(LEN(VLOOKUP($B115,Attributes!$A$1:$C$379,3,FALSE))=0,"",VLOOKUP($B115,Attributes!$A$1:$C$379,3,FALSE)),"")</f>
        <v>NVARCHAR(32)</v>
      </c>
      <c r="L115" s="80" t="str">
        <f>IFERROR(IF(LEN(VLOOKUP($B115,Attributes!$A$1:$F$379,6,FALSE))=0,"",VLOOKUP($B115,Attributes!$A$1:$F$379,6,FALSE)),"")</f>
        <v/>
      </c>
      <c r="M115" s="80" t="str">
        <f>IFERROR(IF(LEN(VLOOKUP($B115,Attributes!$A$1:$G$379,7,FALSE))=0,"",VLOOKUP($B115,Attributes!$A$1:$G$379,7,FALSE)),"")</f>
        <v>A value that denotes and distinguishes the PARTY.</v>
      </c>
      <c r="N115" s="80" t="str">
        <f>IFERROR(IF(LEN(VLOOKUP($B115,Attributes!$A$1:$H$379,8,FALSE))=0,"",VLOOKUP($B115,Attributes!$A$1:$H$379,8,FALSE)),"")</f>
        <v>In this case is a LEARNER. Where the party is a learner, the MIS Assigned Learner Identifier must be used.</v>
      </c>
      <c r="O115" s="52"/>
      <c r="P115" s="53"/>
      <c r="Q115" s="53" t="s">
        <v>797</v>
      </c>
      <c r="R115" s="53"/>
      <c r="S115" s="54"/>
      <c r="T115" s="54" t="s">
        <v>1590</v>
      </c>
      <c r="U115" s="54" t="s">
        <v>36</v>
      </c>
      <c r="V115" s="27" t="str">
        <f t="shared" si="1"/>
        <v>OK</v>
      </c>
    </row>
    <row r="116" spans="1:22" ht="122.1" x14ac:dyDescent="0.35">
      <c r="A116" s="55" t="s">
        <v>11</v>
      </c>
      <c r="B116" s="55" t="s">
        <v>13</v>
      </c>
      <c r="C116" s="52">
        <v>3</v>
      </c>
      <c r="D116" s="52" t="s">
        <v>6</v>
      </c>
      <c r="E116" s="52" t="s">
        <v>6</v>
      </c>
      <c r="F116" s="52" t="s">
        <v>6</v>
      </c>
      <c r="G116" s="52" t="s">
        <v>37</v>
      </c>
      <c r="H116" s="80" t="str">
        <f>IFERROR(IF(LEN(VLOOKUP($A116,Entities!$A$1:$C$116,3,FALSE))=0,"",VLOOKUP($A116,Entities!$A$1:$C$116,3,FALSE)),"")</f>
        <v>A PERSON who receives the learning from a LEARNING EVENT</v>
      </c>
      <c r="I116" s="80" t="str">
        <f>IFERROR(IF(LEN(VLOOKUP($A116,Entities!$A$1:$D$116,4,FALSE))=0,"",VLOOKUP($A116,Entities!$A$1:$D$116,4,FALSE)),"")</f>
        <v/>
      </c>
      <c r="J116" s="80" t="str">
        <f>IFERROR(IF(LEN(VLOOKUP($A116,Entities!$A$1:$E$116,5,FALSE))=0,"",VLOOKUP($A116,Entities!$A$1:$E$116,5,FALSE)),"")</f>
        <v>Party Relationship Role</v>
      </c>
      <c r="K116" s="80" t="str">
        <f>IFERROR(IF(LEN(VLOOKUP($B116,Attributes!$A$1:$C$379,3,FALSE))=0,"",VLOOKUP($B116,Attributes!$A$1:$C$379,3,FALSE)),"")</f>
        <v>NVARCHAR(50)</v>
      </c>
      <c r="L116" s="80" t="str">
        <f>IFERROR(IF(LEN(VLOOKUP($B116,Attributes!$A$1:$F$379,6,FALSE))=0,"",VLOOKUP($B116,Attributes!$A$1:$F$379,6,FALSE)),"")</f>
        <v>Party_Role_Type</v>
      </c>
      <c r="M116" s="80" t="str">
        <f>IFERROR(IF(LEN(VLOOKUP($B116,Attributes!$A$1:$G$379,7,FALSE))=0,"",VLOOKUP($B116,Attributes!$A$1:$G$379,7,FALSE)),"")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116" s="80" t="str">
        <f>IFERROR(IF(LEN(VLOOKUP($B116,Attributes!$A$1:$H$379,8,FALSE))=0,"",VLOOKUP($B116,Attributes!$A$1:$H$379,8,FALSE)),"")</f>
        <v/>
      </c>
      <c r="O116" s="52"/>
      <c r="P116" s="53"/>
      <c r="Q116" s="53" t="s">
        <v>797</v>
      </c>
      <c r="R116" s="53"/>
      <c r="S116" s="54"/>
      <c r="T116" s="54" t="s">
        <v>1590</v>
      </c>
      <c r="U116" s="54" t="s">
        <v>37</v>
      </c>
      <c r="V116" s="27" t="str">
        <f t="shared" si="1"/>
        <v>OK</v>
      </c>
    </row>
    <row r="117" spans="1:22" ht="122.1" x14ac:dyDescent="0.35">
      <c r="A117" s="55" t="s">
        <v>11</v>
      </c>
      <c r="B117" s="55" t="s">
        <v>280</v>
      </c>
      <c r="C117" s="52">
        <v>4</v>
      </c>
      <c r="D117" s="52" t="s">
        <v>8</v>
      </c>
      <c r="E117" s="52" t="s">
        <v>8</v>
      </c>
      <c r="F117" s="52" t="s">
        <v>8</v>
      </c>
      <c r="G117" s="52" t="s">
        <v>1579</v>
      </c>
      <c r="H117" s="80" t="str">
        <f>IFERROR(IF(LEN(VLOOKUP($A117,Entities!$A$1:$C$116,3,FALSE))=0,"",VLOOKUP($A117,Entities!$A$1:$C$116,3,FALSE)),"")</f>
        <v>A PERSON who receives the learning from a LEARNING EVENT</v>
      </c>
      <c r="I117" s="80" t="str">
        <f>IFERROR(IF(LEN(VLOOKUP($A117,Entities!$A$1:$D$116,4,FALSE))=0,"",VLOOKUP($A117,Entities!$A$1:$D$116,4,FALSE)),"")</f>
        <v/>
      </c>
      <c r="J117" s="80" t="str">
        <f>IFERROR(IF(LEN(VLOOKUP($A117,Entities!$A$1:$E$116,5,FALSE))=0,"",VLOOKUP($A117,Entities!$A$1:$E$116,5,FALSE)),"")</f>
        <v>Party Relationship Role</v>
      </c>
      <c r="K117" s="80" t="str">
        <f>IFERROR(IF(LEN(VLOOKUP($B117,Attributes!$A$1:$C$379,3,FALSE))=0,"",VLOOKUP($B117,Attributes!$A$1:$C$379,3,FALSE)),"")</f>
        <v>BOOLEAN</v>
      </c>
      <c r="L117" s="80" t="str">
        <f>IFERROR(IF(LEN(VLOOKUP($B117,Attributes!$A$1:$F$379,6,FALSE))=0,"",VLOOKUP($B117,Attributes!$A$1:$F$379,6,FALSE)),"")</f>
        <v/>
      </c>
      <c r="M117" s="80" t="str">
        <f>IFERROR(IF(LEN(VLOOKUP($B117,Attributes!$A$1:$G$379,7,FALSE))=0,"",VLOOKUP($B117,Attributes!$A$1:$G$379,7,FALSE)),"")</f>
        <v>AWARDING ORGANISATION perspective that the LEARNER is not regarded as being declared on the enrolment register of the CENTRE. Any conditions that apply are published in the product catalogue.</v>
      </c>
      <c r="N117" s="80" t="str">
        <f>IFERROR(IF(LEN(VLOOKUP($B117,Attributes!$A$1:$H$379,8,FALSE))=0,"",VLOOKUP($B117,Attributes!$A$1:$H$379,8,FALSE)),"")</f>
        <v xml:space="preserve">A private learner is someone who enters for exams through an Awarding Organisation approved school or college but is not enrolled as a student there. The learner may be self-taught, home-schooled or have private tuition with a tutor or through a distance learning organisation. </v>
      </c>
      <c r="O117" s="52"/>
      <c r="P117" s="53"/>
      <c r="Q117" s="53" t="s">
        <v>797</v>
      </c>
      <c r="R117" s="53" t="s">
        <v>417</v>
      </c>
      <c r="S117" s="54" t="s">
        <v>802</v>
      </c>
      <c r="T117" s="54" t="s">
        <v>1660</v>
      </c>
      <c r="U117" s="54" t="s">
        <v>280</v>
      </c>
      <c r="V117" s="27" t="str">
        <f t="shared" si="1"/>
        <v>OK</v>
      </c>
    </row>
    <row r="118" spans="1:22" ht="33.299999999999997" x14ac:dyDescent="0.35">
      <c r="A118" s="55" t="s">
        <v>210</v>
      </c>
      <c r="B118" s="55" t="s">
        <v>7</v>
      </c>
      <c r="C118" s="52">
        <v>1</v>
      </c>
      <c r="D118" s="52" t="s">
        <v>6</v>
      </c>
      <c r="E118" s="52" t="s">
        <v>6</v>
      </c>
      <c r="F118" s="52" t="s">
        <v>6</v>
      </c>
      <c r="G118" s="52"/>
      <c r="H118" s="80" t="str">
        <f>IFERROR(IF(LEN(VLOOKUP($A118,Entities!$A$1:$C$116,3,FALSE))=0,"",VLOOKUP($A118,Entities!$A$1:$C$116,3,FALSE)),"")</f>
        <v>A part of a QUALIFICATION ELEMENT structure that is a sub division of a Qualification to assist in the learning and assessment of knowledge or skill.</v>
      </c>
      <c r="I118" s="80" t="str">
        <f>IFERROR(IF(LEN(VLOOKUP($A118,Entities!$A$1:$D$116,4,FALSE))=0,"",VLOOKUP($A118,Entities!$A$1:$D$116,4,FALSE)),"")</f>
        <v/>
      </c>
      <c r="J118" s="80" t="str">
        <f>IFERROR(IF(LEN(VLOOKUP($A118,Entities!$A$1:$E$116,5,FALSE))=0,"",VLOOKUP($A118,Entities!$A$1:$E$116,5,FALSE)),"")</f>
        <v>Qualification Element</v>
      </c>
      <c r="K118" s="80" t="str">
        <f>IFERROR(IF(LEN(VLOOKUP($B118,Attributes!$A$1:$C$379,3,FALSE))=0,"",VLOOKUP($B118,Attributes!$A$1:$C$379,3,FALSE)),"")</f>
        <v>NVARCHAR(32)</v>
      </c>
      <c r="L118" s="80" t="str">
        <f>IFERROR(IF(LEN(VLOOKUP($B118,Attributes!$A$1:$F$379,6,FALSE))=0,"",VLOOKUP($B118,Attributes!$A$1:$F$379,6,FALSE)),"")</f>
        <v/>
      </c>
      <c r="M118" s="80" t="str">
        <f>IFERROR(IF(LEN(VLOOKUP($B118,Attributes!$A$1:$G$379,7,FALSE))=0,"",VLOOKUP($B118,Attributes!$A$1:$G$379,7,FALSE)),"")</f>
        <v>A value that denotes and distinguishes the PARTY.</v>
      </c>
      <c r="N118" s="80" t="str">
        <f>IFERROR(IF(LEN(VLOOKUP($B118,Attributes!$A$1:$H$379,8,FALSE))=0,"",VLOOKUP($B118,Attributes!$A$1:$H$379,8,FALSE)),"")</f>
        <v>In this case is an AWARDING ORGANISATION. 
Where the party is an awarding organisation the JCQCIC Awarding Organisation Id must be used.</v>
      </c>
      <c r="O118" s="52"/>
      <c r="P118" s="53"/>
      <c r="Q118" s="53" t="s">
        <v>424</v>
      </c>
      <c r="R118" s="53"/>
      <c r="S118" s="54"/>
      <c r="T118" s="54" t="s">
        <v>1588</v>
      </c>
      <c r="U118" s="54" t="s">
        <v>7</v>
      </c>
      <c r="V118" s="27" t="str">
        <f t="shared" si="1"/>
        <v>OK</v>
      </c>
    </row>
    <row r="119" spans="1:22" ht="33.299999999999997" x14ac:dyDescent="0.35">
      <c r="A119" s="55" t="s">
        <v>210</v>
      </c>
      <c r="B119" s="55" t="s">
        <v>15</v>
      </c>
      <c r="C119" s="52">
        <v>2</v>
      </c>
      <c r="D119" s="52" t="s">
        <v>6</v>
      </c>
      <c r="E119" s="52" t="s">
        <v>6</v>
      </c>
      <c r="F119" s="52" t="s">
        <v>6</v>
      </c>
      <c r="G119" s="52" t="s">
        <v>1579</v>
      </c>
      <c r="H119" s="80" t="str">
        <f>IFERROR(IF(LEN(VLOOKUP($A119,Entities!$A$1:$C$116,3,FALSE))=0,"",VLOOKUP($A119,Entities!$A$1:$C$116,3,FALSE)),"")</f>
        <v>A part of a QUALIFICATION ELEMENT structure that is a sub division of a Qualification to assist in the learning and assessment of knowledge or skill.</v>
      </c>
      <c r="I119" s="80" t="str">
        <f>IFERROR(IF(LEN(VLOOKUP($A119,Entities!$A$1:$D$116,4,FALSE))=0,"",VLOOKUP($A119,Entities!$A$1:$D$116,4,FALSE)),"")</f>
        <v/>
      </c>
      <c r="J119" s="80" t="str">
        <f>IFERROR(IF(LEN(VLOOKUP($A119,Entities!$A$1:$E$116,5,FALSE))=0,"",VLOOKUP($A119,Entities!$A$1:$E$116,5,FALSE)),"")</f>
        <v>Qualification Element</v>
      </c>
      <c r="K119" s="80" t="str">
        <f>IFERROR(IF(LEN(VLOOKUP($B119,Attributes!$A$1:$C$379,3,FALSE))=0,"",VLOOKUP($B119,Attributes!$A$1:$C$379,3,FALSE)),"")</f>
        <v>NVARCHAR(50)</v>
      </c>
      <c r="L119" s="80" t="str">
        <f>IFERROR(IF(LEN(VLOOKUP($B119,Attributes!$A$1:$F$379,6,FALSE))=0,"",VLOOKUP($B119,Attributes!$A$1:$F$379,6,FALSE)),"")</f>
        <v/>
      </c>
      <c r="M119" s="80" t="str">
        <f>IFERROR(IF(LEN(VLOOKUP($B119,Attributes!$A$1:$G$379,7,FALSE))=0,"",VLOOKUP($B119,Attributes!$A$1:$G$379,7,FALSE)),"")</f>
        <v>A value that uniquely identifies a specific part of a Qualification and applies to one or more QUALIFICATION ELEMENT(s) within an AWARDING ORGANISATION.</v>
      </c>
      <c r="N119" s="80" t="str">
        <f>IFERROR(IF(LEN(VLOOKUP($B119,Attributes!$A$1:$H$379,8,FALSE))=0,"",VLOOKUP($B119,Attributes!$A$1:$H$379,8,FALSE)),"")</f>
        <v>The same value may be used for a number of QUALIFICATION ELEMENTS provided they are differentiated by Qualification_Element_Type.</v>
      </c>
      <c r="O119" s="52"/>
      <c r="P119" s="53"/>
      <c r="Q119" s="53" t="s">
        <v>424</v>
      </c>
      <c r="R119" s="53"/>
      <c r="S119" s="54"/>
      <c r="T119" s="54" t="s">
        <v>1589</v>
      </c>
      <c r="U119" s="54" t="s">
        <v>15</v>
      </c>
      <c r="V119" s="27" t="str">
        <f t="shared" si="1"/>
        <v>OK</v>
      </c>
    </row>
    <row r="120" spans="1:22" ht="33.299999999999997" x14ac:dyDescent="0.35">
      <c r="A120" s="55" t="s">
        <v>210</v>
      </c>
      <c r="B120" s="55" t="s">
        <v>16</v>
      </c>
      <c r="C120" s="52">
        <v>3</v>
      </c>
      <c r="D120" s="52" t="s">
        <v>6</v>
      </c>
      <c r="E120" s="52" t="s">
        <v>6</v>
      </c>
      <c r="F120" s="52" t="s">
        <v>6</v>
      </c>
      <c r="G120" s="52" t="s">
        <v>1579</v>
      </c>
      <c r="H120" s="80" t="str">
        <f>IFERROR(IF(LEN(VLOOKUP($A120,Entities!$A$1:$C$116,3,FALSE))=0,"",VLOOKUP($A120,Entities!$A$1:$C$116,3,FALSE)),"")</f>
        <v>A part of a QUALIFICATION ELEMENT structure that is a sub division of a Qualification to assist in the learning and assessment of knowledge or skill.</v>
      </c>
      <c r="I120" s="80" t="str">
        <f>IFERROR(IF(LEN(VLOOKUP($A120,Entities!$A$1:$D$116,4,FALSE))=0,"",VLOOKUP($A120,Entities!$A$1:$D$116,4,FALSE)),"")</f>
        <v/>
      </c>
      <c r="J120" s="80" t="str">
        <f>IFERROR(IF(LEN(VLOOKUP($A120,Entities!$A$1:$E$116,5,FALSE))=0,"",VLOOKUP($A120,Entities!$A$1:$E$116,5,FALSE)),"")</f>
        <v>Qualification Element</v>
      </c>
      <c r="K120" s="80" t="str">
        <f>IFERROR(IF(LEN(VLOOKUP($B120,Attributes!$A$1:$C$379,3,FALSE))=0,"",VLOOKUP($B120,Attributes!$A$1:$C$379,3,FALSE)),"")</f>
        <v>NVARCHAR(32)</v>
      </c>
      <c r="L120" s="80" t="str">
        <f>IFERROR(IF(LEN(VLOOKUP($B120,Attributes!$A$1:$F$379,6,FALSE))=0,"",VLOOKUP($B120,Attributes!$A$1:$F$379,6,FALSE)),"")</f>
        <v>Qualification_Element_Type</v>
      </c>
      <c r="M120" s="80" t="str">
        <f>IFERROR(IF(LEN(VLOOKUP($B120,Attributes!$A$1:$G$379,7,FALSE))=0,"",VLOOKUP($B120,Attributes!$A$1:$G$379,7,FALSE)),"")</f>
        <v>A controlled list of values that denotes the type and behaviour of the specific QUALIFICATION ELEMENT. Values are "Scheme", "Award", "Learning Unit", "Pathway", "Assessable".</v>
      </c>
      <c r="N120" s="80" t="str">
        <f>IFERROR(IF(LEN(VLOOKUP($B120,Attributes!$A$1:$H$379,8,FALSE))=0,"",VLOOKUP($B120,Attributes!$A$1:$H$379,8,FALSE)),"")</f>
        <v/>
      </c>
      <c r="O120" s="52"/>
      <c r="P120" s="53"/>
      <c r="Q120" s="53" t="s">
        <v>424</v>
      </c>
      <c r="R120" s="53"/>
      <c r="S120" s="54" t="s">
        <v>424</v>
      </c>
      <c r="T120" s="54" t="s">
        <v>1589</v>
      </c>
      <c r="U120" s="54" t="s">
        <v>16</v>
      </c>
      <c r="V120" s="27" t="str">
        <f t="shared" si="1"/>
        <v>OK</v>
      </c>
    </row>
    <row r="121" spans="1:22" ht="33.299999999999997" x14ac:dyDescent="0.35">
      <c r="A121" s="55" t="s">
        <v>210</v>
      </c>
      <c r="B121" s="55" t="s">
        <v>211</v>
      </c>
      <c r="C121" s="52">
        <v>4</v>
      </c>
      <c r="D121" s="52" t="s">
        <v>8</v>
      </c>
      <c r="E121" s="52" t="s">
        <v>6</v>
      </c>
      <c r="F121" s="52" t="s">
        <v>8</v>
      </c>
      <c r="G121" s="52" t="s">
        <v>1579</v>
      </c>
      <c r="H121" s="80" t="str">
        <f>IFERROR(IF(LEN(VLOOKUP($A121,Entities!$A$1:$C$116,3,FALSE))=0,"",VLOOKUP($A121,Entities!$A$1:$C$116,3,FALSE)),"")</f>
        <v>A part of a QUALIFICATION ELEMENT structure that is a sub division of a Qualification to assist in the learning and assessment of knowledge or skill.</v>
      </c>
      <c r="I121" s="80" t="str">
        <f>IFERROR(IF(LEN(VLOOKUP($A121,Entities!$A$1:$D$116,4,FALSE))=0,"",VLOOKUP($A121,Entities!$A$1:$D$116,4,FALSE)),"")</f>
        <v/>
      </c>
      <c r="J121" s="80" t="str">
        <f>IFERROR(IF(LEN(VLOOKUP($A121,Entities!$A$1:$E$116,5,FALSE))=0,"",VLOOKUP($A121,Entities!$A$1:$E$116,5,FALSE)),"")</f>
        <v>Qualification Element</v>
      </c>
      <c r="K121" s="80" t="str">
        <f>IFERROR(IF(LEN(VLOOKUP($B121,Attributes!$A$1:$C$379,3,FALSE))=0,"",VLOOKUP($B121,Attributes!$A$1:$C$379,3,FALSE)),"")</f>
        <v>NVARCHAR(32)</v>
      </c>
      <c r="L121" s="80" t="str">
        <f>IFERROR(IF(LEN(VLOOKUP($B121,Attributes!$A$1:$F$379,6,FALSE))=0,"",VLOOKUP($B121,Attributes!$A$1:$F$379,6,FALSE)),"")</f>
        <v>Learning_Unit_Level_Type</v>
      </c>
      <c r="M121" s="80" t="str">
        <f>IFERROR(IF(LEN(VLOOKUP($B121,Attributes!$A$1:$G$379,7,FALSE))=0,"",VLOOKUP($B121,Attributes!$A$1:$G$379,7,FALSE)),"")</f>
        <v>A controlled list of values that indicates the level of depth and breadth of learning associated with a LEARNING UNIT. E.g. "A2", "AS".</v>
      </c>
      <c r="N121" s="80" t="str">
        <f>IFERROR(IF(LEN(VLOOKUP($B121,Attributes!$A$1:$H$379,8,FALSE))=0,"",VLOOKUP($B121,Attributes!$A$1:$H$379,8,FALSE)),"")</f>
        <v/>
      </c>
      <c r="O121" s="52"/>
      <c r="P121" s="53"/>
      <c r="Q121" s="53" t="s">
        <v>424</v>
      </c>
      <c r="R121" s="53"/>
      <c r="S121" s="54" t="s">
        <v>424</v>
      </c>
      <c r="T121" s="54" t="s">
        <v>1664</v>
      </c>
      <c r="U121" s="54" t="s">
        <v>211</v>
      </c>
      <c r="V121" s="27" t="str">
        <f t="shared" si="1"/>
        <v>OK</v>
      </c>
    </row>
    <row r="122" spans="1:22" ht="55.5" x14ac:dyDescent="0.35">
      <c r="A122" s="55" t="s">
        <v>210</v>
      </c>
      <c r="B122" s="55" t="s">
        <v>212</v>
      </c>
      <c r="C122" s="52">
        <v>5</v>
      </c>
      <c r="D122" s="52" t="s">
        <v>8</v>
      </c>
      <c r="E122" s="52" t="s">
        <v>8</v>
      </c>
      <c r="F122" s="52" t="s">
        <v>8</v>
      </c>
      <c r="G122" s="52" t="s">
        <v>1579</v>
      </c>
      <c r="H122" s="80" t="str">
        <f>IFERROR(IF(LEN(VLOOKUP($A122,Entities!$A$1:$C$116,3,FALSE))=0,"",VLOOKUP($A122,Entities!$A$1:$C$116,3,FALSE)),"")</f>
        <v>A part of a QUALIFICATION ELEMENT structure that is a sub division of a Qualification to assist in the learning and assessment of knowledge or skill.</v>
      </c>
      <c r="I122" s="80" t="str">
        <f>IFERROR(IF(LEN(VLOOKUP($A122,Entities!$A$1:$D$116,4,FALSE))=0,"",VLOOKUP($A122,Entities!$A$1:$D$116,4,FALSE)),"")</f>
        <v/>
      </c>
      <c r="J122" s="80" t="str">
        <f>IFERROR(IF(LEN(VLOOKUP($A122,Entities!$A$1:$E$116,5,FALSE))=0,"",VLOOKUP($A122,Entities!$A$1:$E$116,5,FALSE)),"")</f>
        <v>Qualification Element</v>
      </c>
      <c r="K122" s="80" t="str">
        <f>IFERROR(IF(LEN(VLOOKUP($B122,Attributes!$A$1:$C$379,3,FALSE))=0,"",VLOOKUP($B122,Attributes!$A$1:$C$379,3,FALSE)),"")</f>
        <v>INTEGER</v>
      </c>
      <c r="L122" s="80" t="str">
        <f>IFERROR(IF(LEN(VLOOKUP($B122,Attributes!$A$1:$F$379,6,FALSE))=0,"",VLOOKUP($B122,Attributes!$A$1:$F$379,6,FALSE)),"")</f>
        <v/>
      </c>
      <c r="M122" s="80" t="str">
        <f>IFERROR(IF(LEN(VLOOKUP($B122,Attributes!$A$1:$G$379,7,FALSE))=0,"",VLOOKUP($B122,Attributes!$A$1:$G$379,7,FALSE)),"")</f>
        <v>States the maximum number of re-sits a LEARNER can take for this QUALIFICATION ELEMENT.</v>
      </c>
      <c r="N122" s="80" t="str">
        <f>IFERROR(IF(LEN(VLOOKUP($B122,Attributes!$A$1:$H$379,8,FALSE))=0,"",VLOOKUP($B122,Attributes!$A$1:$H$379,8,FALSE)),"")</f>
        <v>This is the maximum number of resits a learner can take for the QE before or at the same time as certification.
In the case of QEs sharing a Tier_Level_Common_Reference the maximum resits is based on the total for all linked QEs; eg an initial sitting at Tier H, followed by a resit at Tier F counts as 1 resit. If the Maximum_Resits_Allowed was set to 1, this would disallow subsequent entry for both Tier F and Tier H.</v>
      </c>
      <c r="O122" s="52"/>
      <c r="P122" s="53"/>
      <c r="Q122" s="53" t="s">
        <v>424</v>
      </c>
      <c r="R122" s="53"/>
      <c r="S122" s="54"/>
      <c r="T122" s="54" t="s">
        <v>1664</v>
      </c>
      <c r="U122" s="54" t="s">
        <v>212</v>
      </c>
      <c r="V122" s="27" t="str">
        <f t="shared" si="1"/>
        <v>OK</v>
      </c>
    </row>
    <row r="123" spans="1:22" ht="33.299999999999997" x14ac:dyDescent="0.35">
      <c r="A123" s="55" t="s">
        <v>213</v>
      </c>
      <c r="B123" s="55" t="s">
        <v>211</v>
      </c>
      <c r="C123" s="52">
        <v>1</v>
      </c>
      <c r="D123" s="52" t="s">
        <v>6</v>
      </c>
      <c r="E123" s="52" t="s">
        <v>8</v>
      </c>
      <c r="F123" s="52" t="s">
        <v>6</v>
      </c>
      <c r="G123" s="52"/>
      <c r="H123" s="80" t="str">
        <f>IFERROR(IF(LEN(VLOOKUP($A123,Entities!$A$1:$C$116,3,FALSE))=0,"",VLOOKUP($A123,Entities!$A$1:$C$116,3,FALSE)),"")</f>
        <v>A controlled list of values that indicates the level of depth and breadth of learning associated with a LEARNING UNIT. E.g. "A2", "AS".</v>
      </c>
      <c r="I123" s="80" t="str">
        <f>IFERROR(IF(LEN(VLOOKUP($A123,Entities!$A$1:$D$116,4,FALSE))=0,"",VLOOKUP($A123,Entities!$A$1:$D$116,4,FALSE)),"")</f>
        <v/>
      </c>
      <c r="J123" s="80" t="str">
        <f>IFERROR(IF(LEN(VLOOKUP($A123,Entities!$A$1:$E$116,5,FALSE))=0,"",VLOOKUP($A123,Entities!$A$1:$E$116,5,FALSE)),"")</f>
        <v>Reference Entity</v>
      </c>
      <c r="K123" s="80" t="str">
        <f>IFERROR(IF(LEN(VLOOKUP($B123,Attributes!$A$1:$C$379,3,FALSE))=0,"",VLOOKUP($B123,Attributes!$A$1:$C$379,3,FALSE)),"")</f>
        <v>NVARCHAR(32)</v>
      </c>
      <c r="L123" s="80" t="str">
        <f>IFERROR(IF(LEN(VLOOKUP($B123,Attributes!$A$1:$F$379,6,FALSE))=0,"",VLOOKUP($B123,Attributes!$A$1:$F$379,6,FALSE)),"")</f>
        <v>Learning_Unit_Level_Type</v>
      </c>
      <c r="M123" s="80" t="str">
        <f>IFERROR(IF(LEN(VLOOKUP($B123,Attributes!$A$1:$G$379,7,FALSE))=0,"",VLOOKUP($B123,Attributes!$A$1:$G$379,7,FALSE)),"")</f>
        <v>A controlled list of values that indicates the level of depth and breadth of learning associated with a LEARNING UNIT. E.g. "A2", "AS".</v>
      </c>
      <c r="N123" s="80" t="str">
        <f>IFERROR(IF(LEN(VLOOKUP($B123,Attributes!$A$1:$H$379,8,FALSE))=0,"",VLOOKUP($B123,Attributes!$A$1:$H$379,8,FALSE)),"")</f>
        <v/>
      </c>
      <c r="O123" s="52"/>
      <c r="P123" s="53"/>
      <c r="Q123" s="53" t="s">
        <v>1576</v>
      </c>
      <c r="R123" s="53"/>
      <c r="S123" s="53" t="s">
        <v>1576</v>
      </c>
      <c r="T123" s="54" t="s">
        <v>1688</v>
      </c>
      <c r="U123" s="54" t="s">
        <v>211</v>
      </c>
      <c r="V123" s="27" t="str">
        <f t="shared" si="1"/>
        <v>OK</v>
      </c>
    </row>
    <row r="124" spans="1:22" ht="66.599999999999994" x14ac:dyDescent="0.35">
      <c r="A124" s="55" t="s">
        <v>348</v>
      </c>
      <c r="B124" s="55" t="s">
        <v>346</v>
      </c>
      <c r="C124" s="52">
        <v>1</v>
      </c>
      <c r="D124" s="52" t="s">
        <v>6</v>
      </c>
      <c r="E124" s="52" t="s">
        <v>8</v>
      </c>
      <c r="F124" s="52" t="s">
        <v>6</v>
      </c>
      <c r="G124" s="52"/>
      <c r="H124" s="80" t="str">
        <f>IFERROR(IF(LEN(VLOOKUP($A124,Entities!$A$1:$C$116,3,FALSE))=0,"",VLOOKUP($A124,Entities!$A$1:$C$116,3,FALSE)),"")</f>
        <v>A controlled list of values that identifies the sex of a person as recognised in law (i.e. on birth certificate or in a gender recognition certificate). Values are "Male", "Female" and "Not Applicable", "Not Known".</v>
      </c>
      <c r="I124" s="80" t="str">
        <f>IFERROR(IF(LEN(VLOOKUP($A124,Entities!$A$1:$D$116,4,FALSE))=0,"",VLOOKUP($A124,Entities!$A$1:$D$116,4,FALSE)),"")</f>
        <v/>
      </c>
      <c r="J124" s="80" t="str">
        <f>IFERROR(IF(LEN(VLOOKUP($A124,Entities!$A$1:$E$116,5,FALSE))=0,"",VLOOKUP($A124,Entities!$A$1:$E$116,5,FALSE)),"")</f>
        <v>Reference Entity</v>
      </c>
      <c r="K124" s="80" t="str">
        <f>IFERROR(IF(LEN(VLOOKUP($B124,Attributes!$A$1:$C$379,3,FALSE))=0,"",VLOOKUP($B124,Attributes!$A$1:$C$379,3,FALSE)),"")</f>
        <v>NVARCHAR(25)</v>
      </c>
      <c r="L124" s="80" t="str">
        <f>IFERROR(IF(LEN(VLOOKUP($B124,Attributes!$A$1:$F$379,6,FALSE))=0,"",VLOOKUP($B124,Attributes!$A$1:$F$379,6,FALSE)),"")</f>
        <v>Legal_Sex_Type</v>
      </c>
      <c r="M124" s="80" t="str">
        <f>IFERROR(IF(LEN(VLOOKUP($B124,Attributes!$A$1:$G$379,7,FALSE))=0,"",VLOOKUP($B124,Attributes!$A$1:$G$379,7,FALSE)),"")</f>
        <v>A controlled list of values that identifies the sex of a person as recognised in law (i.e. on birth certificate or in a gender recognition certificate). Values are "Male", "Female" and "Not Applicable", "Not Known".</v>
      </c>
      <c r="N124" s="80" t="str">
        <f>IFERROR(IF(LEN(VLOOKUP($B124,Attributes!$A$1:$H$379,8,FALSE))=0,"",VLOOKUP($B124,Attributes!$A$1:$H$379,8,FALSE)),"")</f>
        <v xml:space="preserve">Legal_Sex_Type is considered key personal details although it is not mandatory unless the Legal_Sex_Required_Flag is set to Yes in the product catalogue.
If a change to this value is required after it has been submitted to the Awarding Organisation, the Amend Learner Details transaction should be used to submit the corrected legal sex to the Awarding Organisation.
</v>
      </c>
      <c r="O124" s="52"/>
      <c r="P124" s="53"/>
      <c r="Q124" s="53" t="s">
        <v>1576</v>
      </c>
      <c r="R124" s="53"/>
      <c r="S124" s="53" t="s">
        <v>1576</v>
      </c>
      <c r="T124" s="54" t="s">
        <v>1689</v>
      </c>
      <c r="U124" s="54" t="s">
        <v>346</v>
      </c>
      <c r="V124" s="27" t="str">
        <f t="shared" si="1"/>
        <v>OK</v>
      </c>
    </row>
    <row r="125" spans="1:22" ht="111" x14ac:dyDescent="0.35">
      <c r="A125" s="55" t="s">
        <v>321</v>
      </c>
      <c r="B125" s="55" t="s">
        <v>325</v>
      </c>
      <c r="C125" s="52">
        <v>1</v>
      </c>
      <c r="D125" s="52" t="s">
        <v>6</v>
      </c>
      <c r="E125" s="52" t="s">
        <v>8</v>
      </c>
      <c r="F125" s="52" t="s">
        <v>6</v>
      </c>
      <c r="G125" s="52" t="s">
        <v>1579</v>
      </c>
      <c r="H125" s="80" t="str">
        <f>IFERROR(IF(LEN(VLOOKUP($A125,Entities!$A$1:$C$116,3,FALSE))=0,"",VLOOKUP($A125,Entities!$A$1:$C$116,3,FALSE)),"")</f>
        <v>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v>
      </c>
      <c r="I125" s="80" t="str">
        <f>IFERROR(IF(LEN(VLOOKUP($A125,Entities!$A$1:$D$116,4,FALSE))=0,"",VLOOKUP($A125,Entities!$A$1:$D$116,4,FALSE)),"")</f>
        <v/>
      </c>
      <c r="J125" s="80" t="str">
        <f>IFERROR(IF(LEN(VLOOKUP($A125,Entities!$A$1:$E$116,5,FALSE))=0,"",VLOOKUP($A125,Entities!$A$1:$E$116,5,FALSE)),"")</f>
        <v>Locator</v>
      </c>
      <c r="K125" s="80" t="str">
        <f>IFERROR(IF(LEN(VLOOKUP($B125,Attributes!$A$1:$C$379,3,FALSE))=0,"",VLOOKUP($B125,Attributes!$A$1:$C$379,3,FALSE)),"")</f>
        <v>VARCHAR(600)</v>
      </c>
      <c r="L125" s="80" t="str">
        <f>IFERROR(IF(LEN(VLOOKUP($B125,Attributes!$A$1:$F$379,6,FALSE))=0,"",VLOOKUP($B125,Attributes!$A$1:$F$379,6,FALSE)),"")</f>
        <v/>
      </c>
      <c r="M125" s="80" t="str">
        <f>IFERROR(IF(LEN(VLOOKUP($B125,Attributes!$A$1:$G$379,7,FALSE))=0,"",VLOOKUP($B125,Attributes!$A$1:$G$379,7,FALSE)),"")</f>
        <v>A value that denotes and distinguishes the LOCATOR.</v>
      </c>
      <c r="N125" s="80" t="str">
        <f>IFERROR(IF(LEN(VLOOKUP($B125,Attributes!$A$1:$H$379,8,FALSE))=0,"",VLOOKUP($B125,Attributes!$A$1:$H$379,8,FALSE)),"")</f>
        <v/>
      </c>
      <c r="O125" s="52"/>
      <c r="P125" s="53"/>
      <c r="Q125" s="53" t="s">
        <v>795</v>
      </c>
      <c r="R125" s="53"/>
      <c r="S125" s="54" t="s">
        <v>795</v>
      </c>
      <c r="T125" s="54" t="s">
        <v>1586</v>
      </c>
      <c r="U125" s="54" t="s">
        <v>325</v>
      </c>
      <c r="V125" s="27" t="str">
        <f t="shared" si="1"/>
        <v>OK</v>
      </c>
    </row>
    <row r="126" spans="1:22" ht="111" x14ac:dyDescent="0.35">
      <c r="A126" s="55" t="s">
        <v>321</v>
      </c>
      <c r="B126" s="55" t="s">
        <v>327</v>
      </c>
      <c r="C126" s="52">
        <v>2</v>
      </c>
      <c r="D126" s="52" t="s">
        <v>8</v>
      </c>
      <c r="E126" s="52" t="s">
        <v>6</v>
      </c>
      <c r="F126" s="52" t="s">
        <v>6</v>
      </c>
      <c r="G126" s="52" t="s">
        <v>1579</v>
      </c>
      <c r="H126" s="80" t="str">
        <f>IFERROR(IF(LEN(VLOOKUP($A126,Entities!$A$1:$C$116,3,FALSE))=0,"",VLOOKUP($A126,Entities!$A$1:$C$116,3,FALSE)),"")</f>
        <v>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v>
      </c>
      <c r="I126" s="80" t="str">
        <f>IFERROR(IF(LEN(VLOOKUP($A126,Entities!$A$1:$D$116,4,FALSE))=0,"",VLOOKUP($A126,Entities!$A$1:$D$116,4,FALSE)),"")</f>
        <v/>
      </c>
      <c r="J126" s="80" t="str">
        <f>IFERROR(IF(LEN(VLOOKUP($A126,Entities!$A$1:$E$116,5,FALSE))=0,"",VLOOKUP($A126,Entities!$A$1:$E$116,5,FALSE)),"")</f>
        <v>Locator</v>
      </c>
      <c r="K126" s="80" t="str">
        <f>IFERROR(IF(LEN(VLOOKUP($B126,Attributes!$A$1:$C$379,3,FALSE))=0,"",VLOOKUP($B126,Attributes!$A$1:$C$379,3,FALSE)),"")</f>
        <v>NVARCHAR(25)</v>
      </c>
      <c r="L126" s="80" t="str">
        <f>IFERROR(IF(LEN(VLOOKUP($B126,Attributes!$A$1:$F$379,6,FALSE))=0,"",VLOOKUP($B126,Attributes!$A$1:$F$379,6,FALSE)),"")</f>
        <v>Locator_Type</v>
      </c>
      <c r="M126" s="80" t="str">
        <f>IFERROR(IF(LEN(VLOOKUP($B126,Attributes!$A$1:$G$379,7,FALSE))=0,"",VLOOKUP($B126,Attributes!$A$1:$G$379,7,FALSE)),"")</f>
        <v>A controlled list of values that distinguishes locators with different characteristics from each other. Values include "Postal Address", "Telephone", "Email Address", "URL", etc.</v>
      </c>
      <c r="N126" s="80" t="str">
        <f>IFERROR(IF(LEN(VLOOKUP($B126,Attributes!$A$1:$H$379,8,FALSE))=0,"",VLOOKUP($B126,Attributes!$A$1:$H$379,8,FALSE)),"")</f>
        <v/>
      </c>
      <c r="O126" s="52"/>
      <c r="P126" s="53"/>
      <c r="Q126" s="53" t="s">
        <v>795</v>
      </c>
      <c r="R126" s="53"/>
      <c r="S126" s="54" t="s">
        <v>795</v>
      </c>
      <c r="T126" s="54" t="s">
        <v>1580</v>
      </c>
      <c r="U126" s="54" t="s">
        <v>327</v>
      </c>
      <c r="V126" s="27" t="str">
        <f t="shared" si="1"/>
        <v>OK</v>
      </c>
    </row>
    <row r="127" spans="1:22" ht="111" x14ac:dyDescent="0.35">
      <c r="A127" s="55" t="s">
        <v>321</v>
      </c>
      <c r="B127" s="55" t="s">
        <v>320</v>
      </c>
      <c r="C127" s="52">
        <v>3</v>
      </c>
      <c r="D127" s="52" t="s">
        <v>8</v>
      </c>
      <c r="E127" s="52" t="s">
        <v>6</v>
      </c>
      <c r="F127" s="52" t="s">
        <v>8</v>
      </c>
      <c r="G127" s="52" t="s">
        <v>1579</v>
      </c>
      <c r="H127" s="80" t="str">
        <f>IFERROR(IF(LEN(VLOOKUP($A127,Entities!$A$1:$C$116,3,FALSE))=0,"",VLOOKUP($A127,Entities!$A$1:$C$116,3,FALSE)),"")</f>
        <v>A LOCATOR is a reference that points to a specific location via the use of a short identifier rather than the full details that may be required to physically direct information to that location. Examples of LOCATORs are: a) A destination that information can be delivered to such as a POSTAL ADDRESS, EMAIL ADDRESS or URL. b) A location that can be used for verbal communication such as a TELEPHONE NUMBER. c) A location that information can be retrieved from such as an EMAIL ADDRESS or URL. d) A physical location on a map such as a GEOGRAPHICAL LOCATION.</v>
      </c>
      <c r="I127" s="80" t="str">
        <f>IFERROR(IF(LEN(VLOOKUP($A127,Entities!$A$1:$D$116,4,FALSE))=0,"",VLOOKUP($A127,Entities!$A$1:$D$116,4,FALSE)),"")</f>
        <v/>
      </c>
      <c r="J127" s="80" t="str">
        <f>IFERROR(IF(LEN(VLOOKUP($A127,Entities!$A$1:$E$116,5,FALSE))=0,"",VLOOKUP($A127,Entities!$A$1:$E$116,5,FALSE)),"")</f>
        <v>Locator</v>
      </c>
      <c r="K127" s="80" t="str">
        <f>IFERROR(IF(LEN(VLOOKUP($B127,Attributes!$A$1:$C$379,3,FALSE))=0,"",VLOOKUP($B127,Attributes!$A$1:$C$379,3,FALSE)),"")</f>
        <v>NVARCHAR(50)</v>
      </c>
      <c r="L127" s="80" t="str">
        <f>IFERROR(IF(LEN(VLOOKUP($B127,Attributes!$A$1:$F$379,6,FALSE))=0,"",VLOOKUP($B127,Attributes!$A$1:$F$379,6,FALSE)),"")</f>
        <v>Locator_Identifier_Type</v>
      </c>
      <c r="M127" s="80" t="str">
        <f>IFERROR(IF(LEN(VLOOKUP($B127,Attributes!$A$1:$G$379,7,FALSE))=0,"",VLOOKUP($B127,Attributes!$A$1:$G$379,7,FALSE)),"")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N127" s="80" t="str">
        <f>IFERROR(IF(LEN(VLOOKUP($B127,Attributes!$A$1:$H$379,8,FALSE))=0,"",VLOOKUP($B127,Attributes!$A$1:$H$379,8,FALSE)),"")</f>
        <v/>
      </c>
      <c r="O127" s="52"/>
      <c r="P127" s="53"/>
      <c r="Q127" s="53" t="s">
        <v>795</v>
      </c>
      <c r="R127" s="53"/>
      <c r="S127" s="54" t="s">
        <v>795</v>
      </c>
      <c r="T127" s="54" t="s">
        <v>1580</v>
      </c>
      <c r="U127" s="54" t="s">
        <v>320</v>
      </c>
      <c r="V127" s="27" t="str">
        <f t="shared" si="1"/>
        <v>OK</v>
      </c>
    </row>
    <row r="128" spans="1:22" ht="66.599999999999994" x14ac:dyDescent="0.35">
      <c r="A128" s="55" t="s">
        <v>328</v>
      </c>
      <c r="B128" s="55" t="s">
        <v>320</v>
      </c>
      <c r="C128" s="52">
        <v>1</v>
      </c>
      <c r="D128" s="52" t="s">
        <v>6</v>
      </c>
      <c r="E128" s="52" t="s">
        <v>8</v>
      </c>
      <c r="F128" s="52" t="s">
        <v>6</v>
      </c>
      <c r="G128" s="52"/>
      <c r="H128" s="80" t="str">
        <f>IFERROR(IF(LEN(VLOOKUP($A128,Entities!$A$1:$C$116,3,FALSE))=0,"",VLOOKUP($A128,Entities!$A$1:$C$116,3,FALSE)),"")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I128" s="80" t="str">
        <f>IFERROR(IF(LEN(VLOOKUP($A128,Entities!$A$1:$D$116,4,FALSE))=0,"",VLOOKUP($A128,Entities!$A$1:$D$116,4,FALSE)),"")</f>
        <v/>
      </c>
      <c r="J128" s="80" t="str">
        <f>IFERROR(IF(LEN(VLOOKUP($A128,Entities!$A$1:$E$116,5,FALSE))=0,"",VLOOKUP($A128,Entities!$A$1:$E$116,5,FALSE)),"")</f>
        <v>Reference Entity</v>
      </c>
      <c r="K128" s="80" t="str">
        <f>IFERROR(IF(LEN(VLOOKUP($B128,Attributes!$A$1:$C$379,3,FALSE))=0,"",VLOOKUP($B128,Attributes!$A$1:$C$379,3,FALSE)),"")</f>
        <v>NVARCHAR(50)</v>
      </c>
      <c r="L128" s="80" t="str">
        <f>IFERROR(IF(LEN(VLOOKUP($B128,Attributes!$A$1:$F$379,6,FALSE))=0,"",VLOOKUP($B128,Attributes!$A$1:$F$379,6,FALSE)),"")</f>
        <v>Locator_Identifier_Type</v>
      </c>
      <c r="M128" s="80" t="str">
        <f>IFERROR(IF(LEN(VLOOKUP($B128,Attributes!$A$1:$G$379,7,FALSE))=0,"",VLOOKUP($B128,Attributes!$A$1:$G$379,7,FALSE)),"")</f>
        <v>A controlled list of values that identifies the type of identifier used for the LOCATOR as in certain circumstances this may be an id to another source from which the actual date can be extracted such as address gazetteer. Values include - Local, OSAPR, UPRN, Email, URL, Telephone Number. In the case where a non-enterprise wide identifier has been created then the type will be "Local".</v>
      </c>
      <c r="N128" s="80" t="str">
        <f>IFERROR(IF(LEN(VLOOKUP($B128,Attributes!$A$1:$H$379,8,FALSE))=0,"",VLOOKUP($B128,Attributes!$A$1:$H$379,8,FALSE)),"")</f>
        <v/>
      </c>
      <c r="O128" s="52"/>
      <c r="P128" s="53"/>
      <c r="Q128" s="53" t="s">
        <v>1576</v>
      </c>
      <c r="R128" s="53"/>
      <c r="S128" s="53" t="s">
        <v>1576</v>
      </c>
      <c r="T128" s="54" t="s">
        <v>1690</v>
      </c>
      <c r="U128" s="54" t="s">
        <v>320</v>
      </c>
      <c r="V128" s="27" t="str">
        <f t="shared" si="1"/>
        <v>OK</v>
      </c>
    </row>
    <row r="129" spans="1:22" ht="33.299999999999997" x14ac:dyDescent="0.35">
      <c r="A129" s="55" t="s">
        <v>329</v>
      </c>
      <c r="B129" s="55" t="s">
        <v>327</v>
      </c>
      <c r="C129" s="52">
        <v>1</v>
      </c>
      <c r="D129" s="52" t="s">
        <v>6</v>
      </c>
      <c r="E129" s="52" t="s">
        <v>8</v>
      </c>
      <c r="F129" s="52" t="s">
        <v>6</v>
      </c>
      <c r="G129" s="52"/>
      <c r="H129" s="80" t="str">
        <f>IFERROR(IF(LEN(VLOOKUP($A129,Entities!$A$1:$C$116,3,FALSE))=0,"",VLOOKUP($A129,Entities!$A$1:$C$116,3,FALSE)),"")</f>
        <v>A controlled list of values that distinguishes locators with different characteristics from each other. Values include "Postal Address", "Telephone", "Email Address", "URL", etc.</v>
      </c>
      <c r="I129" s="80" t="str">
        <f>IFERROR(IF(LEN(VLOOKUP($A129,Entities!$A$1:$D$116,4,FALSE))=0,"",VLOOKUP($A129,Entities!$A$1:$D$116,4,FALSE)),"")</f>
        <v/>
      </c>
      <c r="J129" s="80" t="str">
        <f>IFERROR(IF(LEN(VLOOKUP($A129,Entities!$A$1:$E$116,5,FALSE))=0,"",VLOOKUP($A129,Entities!$A$1:$E$116,5,FALSE)),"")</f>
        <v>Reference Entity</v>
      </c>
      <c r="K129" s="80" t="str">
        <f>IFERROR(IF(LEN(VLOOKUP($B129,Attributes!$A$1:$C$379,3,FALSE))=0,"",VLOOKUP($B129,Attributes!$A$1:$C$379,3,FALSE)),"")</f>
        <v>NVARCHAR(25)</v>
      </c>
      <c r="L129" s="80" t="str">
        <f>IFERROR(IF(LEN(VLOOKUP($B129,Attributes!$A$1:$F$379,6,FALSE))=0,"",VLOOKUP($B129,Attributes!$A$1:$F$379,6,FALSE)),"")</f>
        <v>Locator_Type</v>
      </c>
      <c r="M129" s="80" t="str">
        <f>IFERROR(IF(LEN(VLOOKUP($B129,Attributes!$A$1:$G$379,7,FALSE))=0,"",VLOOKUP($B129,Attributes!$A$1:$G$379,7,FALSE)),"")</f>
        <v>A controlled list of values that distinguishes locators with different characteristics from each other. Values include "Postal Address", "Telephone", "Email Address", "URL", etc.</v>
      </c>
      <c r="N129" s="80" t="str">
        <f>IFERROR(IF(LEN(VLOOKUP($B129,Attributes!$A$1:$H$379,8,FALSE))=0,"",VLOOKUP($B129,Attributes!$A$1:$H$379,8,FALSE)),"")</f>
        <v/>
      </c>
      <c r="O129" s="52"/>
      <c r="P129" s="53"/>
      <c r="Q129" s="53" t="s">
        <v>1576</v>
      </c>
      <c r="R129" s="53"/>
      <c r="S129" s="53" t="s">
        <v>1576</v>
      </c>
      <c r="T129" s="54" t="s">
        <v>1691</v>
      </c>
      <c r="U129" s="54" t="s">
        <v>327</v>
      </c>
      <c r="V129" s="27" t="str">
        <f t="shared" si="1"/>
        <v>OK</v>
      </c>
    </row>
    <row r="130" spans="1:22" ht="122.1" x14ac:dyDescent="0.35">
      <c r="A130" s="78" t="s">
        <v>1338</v>
      </c>
      <c r="B130" s="78" t="s">
        <v>1340</v>
      </c>
      <c r="C130" s="52">
        <v>1</v>
      </c>
      <c r="D130" s="52" t="s">
        <v>6</v>
      </c>
      <c r="E130" s="52" t="s">
        <v>6</v>
      </c>
      <c r="F130" s="52" t="s">
        <v>6</v>
      </c>
      <c r="G130" s="52" t="s">
        <v>23</v>
      </c>
      <c r="H130" s="80" t="str">
        <f>IFERROR(IF(LEN(VLOOKUP($A130,Entities!$A$1:$C$116,3,FALSE))=0,"",VLOOKUP($A130,Entities!$A$1:$C$116,3,FALSE)),"")</f>
        <v>A group of PERSONs identified by a shared interest or purpose. Can also be a team or any organisational unit.</v>
      </c>
      <c r="I130" s="80" t="str">
        <f>IFERROR(IF(LEN(VLOOKUP($A130,Entities!$A$1:$D$116,4,FALSE))=0,"",VLOOKUP($A130,Entities!$A$1:$D$116,4,FALSE)),"")</f>
        <v/>
      </c>
      <c r="J130" s="80" t="str">
        <f>IFERROR(IF(LEN(VLOOKUP($A130,Entities!$A$1:$E$116,5,FALSE))=0,"",VLOOKUP($A130,Entities!$A$1:$E$116,5,FALSE)),"")</f>
        <v>Party</v>
      </c>
      <c r="K130" s="80" t="str">
        <f>IFERROR(IF(LEN(VLOOKUP($B130,Attributes!$A$1:$C$379,3,FALSE))=0,"",VLOOKUP($B130,Attributes!$A$1:$C$379,3,FALSE)),"")</f>
        <v>NVARCHAR(32)</v>
      </c>
      <c r="L130" s="80" t="str">
        <f>IFERROR(IF(LEN(VLOOKUP($B130,Attributes!$A$1:$F$379,6,FALSE))=0,"",VLOOKUP($B130,Attributes!$A$1:$F$379,6,FALSE)),"")</f>
        <v/>
      </c>
      <c r="M130" s="80" t="str">
        <f>IFERROR(IF(LEN(VLOOKUP($B130,Attributes!$A$1:$G$379,7,FALSE))=0,"",VLOOKUP($B130,Attributes!$A$1:$G$379,7,FALSE)),"")</f>
        <v>A value that denotes and distinguishes the PARTY.</v>
      </c>
      <c r="N130" s="80" t="str">
        <f>IFERROR(IF(LEN(VLOOKUP($B130,Attributes!$A$1:$H$379,8,FALSE))=0,"",VLOOKUP($B130,Attributes!$A$1:$H$379,8,FALSE)),"")</f>
        <v/>
      </c>
      <c r="O130" s="52"/>
      <c r="P130" s="53"/>
      <c r="Q130" s="53" t="s">
        <v>797</v>
      </c>
      <c r="R130" s="53"/>
      <c r="S130" s="54" t="s">
        <v>797</v>
      </c>
      <c r="T130" s="54" t="s">
        <v>1605</v>
      </c>
      <c r="U130" s="54" t="s">
        <v>23</v>
      </c>
      <c r="V130" s="27" t="str">
        <f t="shared" si="1"/>
        <v>OK</v>
      </c>
    </row>
    <row r="131" spans="1:22" ht="122.1" x14ac:dyDescent="0.35">
      <c r="A131" s="55" t="s">
        <v>22</v>
      </c>
      <c r="B131" s="55" t="s">
        <v>23</v>
      </c>
      <c r="C131" s="52">
        <v>1</v>
      </c>
      <c r="D131" s="52" t="s">
        <v>6</v>
      </c>
      <c r="E131" s="52" t="s">
        <v>8</v>
      </c>
      <c r="F131" s="52" t="s">
        <v>6</v>
      </c>
      <c r="G131" s="52" t="s">
        <v>1579</v>
      </c>
      <c r="H131" s="80" t="str">
        <f>IFERROR(IF(LEN(VLOOKUP($A131,Entities!$A$1:$C$116,3,FALSE))=0,"",VLOOKUP($A131,Entities!$A$1:$C$116,3,FALSE)),"")</f>
        <v>A PERSON or ORGANISATION who is known to and recorded by the education, skills, and children's services 'system'.</v>
      </c>
      <c r="I131" s="80" t="str">
        <f>IFERROR(IF(LEN(VLOOKUP($A131,Entities!$A$1:$D$116,4,FALSE))=0,"",VLOOKUP($A131,Entities!$A$1:$D$116,4,FALSE)),"")</f>
        <v/>
      </c>
      <c r="J131" s="80" t="str">
        <f>IFERROR(IF(LEN(VLOOKUP($A131,Entities!$A$1:$E$116,5,FALSE))=0,"",VLOOKUP($A131,Entities!$A$1:$E$116,5,FALSE)),"")</f>
        <v>Party</v>
      </c>
      <c r="K131" s="80" t="str">
        <f>IFERROR(IF(LEN(VLOOKUP($B131,Attributes!$A$1:$C$379,3,FALSE))=0,"",VLOOKUP($B131,Attributes!$A$1:$C$379,3,FALSE)),"")</f>
        <v>NVARCHAR(32)</v>
      </c>
      <c r="L131" s="80" t="str">
        <f>IFERROR(IF(LEN(VLOOKUP($B131,Attributes!$A$1:$F$379,6,FALSE))=0,"",VLOOKUP($B131,Attributes!$A$1:$F$379,6,FALSE)),"")</f>
        <v/>
      </c>
      <c r="M131" s="80" t="str">
        <f>IFERROR(IF(LEN(VLOOKUP($B131,Attributes!$A$1:$G$379,7,FALSE))=0,"",VLOOKUP($B131,Attributes!$A$1:$G$379,7,FALSE)),"")</f>
        <v>A value that denotes and distinguishes the PARTY.</v>
      </c>
      <c r="N131" s="80" t="str">
        <f>IFERROR(IF(LEN(VLOOKUP($B131,Attributes!$A$1:$H$379,8,FALSE))=0,"",VLOOKUP($B131,Attributes!$A$1:$H$379,8,FALSE)),"")</f>
        <v>eg Learner Id, Centre Id, Awarding Organisation Id</v>
      </c>
      <c r="O131" s="52"/>
      <c r="P131" s="53"/>
      <c r="Q131" s="53" t="s">
        <v>797</v>
      </c>
      <c r="R131" s="53"/>
      <c r="S131" s="54" t="s">
        <v>797</v>
      </c>
      <c r="T131" s="54" t="s">
        <v>1605</v>
      </c>
      <c r="U131" s="54" t="s">
        <v>23</v>
      </c>
      <c r="V131" s="27" t="str">
        <f t="shared" si="1"/>
        <v>OK</v>
      </c>
    </row>
    <row r="132" spans="1:22" ht="122.1" x14ac:dyDescent="0.35">
      <c r="A132" s="55" t="s">
        <v>22</v>
      </c>
      <c r="B132" s="55" t="s">
        <v>24</v>
      </c>
      <c r="C132" s="52">
        <v>2</v>
      </c>
      <c r="D132" s="52" t="s">
        <v>8</v>
      </c>
      <c r="E132" s="52" t="s">
        <v>6</v>
      </c>
      <c r="F132" s="52" t="s">
        <v>6</v>
      </c>
      <c r="G132" s="52" t="s">
        <v>1579</v>
      </c>
      <c r="H132" s="80" t="str">
        <f>IFERROR(IF(LEN(VLOOKUP($A132,Entities!$A$1:$C$116,3,FALSE))=0,"",VLOOKUP($A132,Entities!$A$1:$C$116,3,FALSE)),"")</f>
        <v>A PERSON or ORGANISATION who is known to and recorded by the education, skills, and children's services 'system'.</v>
      </c>
      <c r="I132" s="80" t="str">
        <f>IFERROR(IF(LEN(VLOOKUP($A132,Entities!$A$1:$D$116,4,FALSE))=0,"",VLOOKUP($A132,Entities!$A$1:$D$116,4,FALSE)),"")</f>
        <v/>
      </c>
      <c r="J132" s="80" t="str">
        <f>IFERROR(IF(LEN(VLOOKUP($A132,Entities!$A$1:$E$116,5,FALSE))=0,"",VLOOKUP($A132,Entities!$A$1:$E$116,5,FALSE)),"")</f>
        <v>Party</v>
      </c>
      <c r="K132" s="80" t="str">
        <f>IFERROR(IF(LEN(VLOOKUP($B132,Attributes!$A$1:$C$379,3,FALSE))=0,"",VLOOKUP($B132,Attributes!$A$1:$C$379,3,FALSE)),"")</f>
        <v>NVARCHAR(32)</v>
      </c>
      <c r="L132" s="80" t="str">
        <f>IFERROR(IF(LEN(VLOOKUP($B132,Attributes!$A$1:$F$379,6,FALSE))=0,"",VLOOKUP($B132,Attributes!$A$1:$F$379,6,FALSE)),"")</f>
        <v>Party_Type</v>
      </c>
      <c r="M132" s="80" t="str">
        <f>IFERROR(IF(LEN(VLOOKUP($B132,Attributes!$A$1:$G$379,7,FALSE))=0,"",VLOOKUP($B132,Attributes!$A$1:$G$379,7,FALSE)),"")</f>
        <v>A controlled list of values that identifies the type of PARTY Values are "Person", "Organisation".</v>
      </c>
      <c r="N132" s="80" t="str">
        <f>IFERROR(IF(LEN(VLOOKUP($B132,Attributes!$A$1:$H$379,8,FALSE))=0,"",VLOOKUP($B132,Attributes!$A$1:$H$379,8,FALSE)),"")</f>
        <v/>
      </c>
      <c r="O132" s="52"/>
      <c r="P132" s="53"/>
      <c r="Q132" s="53" t="s">
        <v>797</v>
      </c>
      <c r="R132" s="53"/>
      <c r="S132" s="54" t="s">
        <v>797</v>
      </c>
      <c r="T132" s="54" t="s">
        <v>1595</v>
      </c>
      <c r="U132" s="54" t="s">
        <v>24</v>
      </c>
      <c r="V132" s="27" t="str">
        <f t="shared" ref="V132:V194" si="2">IF(G132="",IF(U132=B132,"OK","ERROR"),IF(U132=G132,"OK","ERROR"))</f>
        <v>OK</v>
      </c>
    </row>
    <row r="133" spans="1:22" ht="33.299999999999997" x14ac:dyDescent="0.35">
      <c r="A133" s="55" t="s">
        <v>332</v>
      </c>
      <c r="B133" s="55" t="s">
        <v>333</v>
      </c>
      <c r="C133" s="52">
        <v>1</v>
      </c>
      <c r="D133" s="52" t="s">
        <v>6</v>
      </c>
      <c r="E133" s="52" t="s">
        <v>8</v>
      </c>
      <c r="F133" s="52" t="s">
        <v>6</v>
      </c>
      <c r="G133" s="52"/>
      <c r="H133" s="80" t="str">
        <f>IFERROR(IF(LEN(VLOOKUP($A133,Entities!$A$1:$C$116,3,FALSE))=0,"",VLOOKUP($A133,Entities!$A$1:$C$116,3,FALSE)),"")</f>
        <v>A controlled list of values that identifies the particular use of a PARTY RELATIONSHIP CONTACT in a particular circumstance. Values include "Main" ,"Alternate", "Delivery", "Day Time".</v>
      </c>
      <c r="I133" s="80" t="str">
        <f>IFERROR(IF(LEN(VLOOKUP($A133,Entities!$A$1:$D$116,4,FALSE))=0,"",VLOOKUP($A133,Entities!$A$1:$D$116,4,FALSE)),"")</f>
        <v/>
      </c>
      <c r="J133" s="80" t="str">
        <f>IFERROR(IF(LEN(VLOOKUP($A133,Entities!$A$1:$E$116,5,FALSE))=0,"",VLOOKUP($A133,Entities!$A$1:$E$116,5,FALSE)),"")</f>
        <v>Reference Entity</v>
      </c>
      <c r="K133" s="80" t="str">
        <f>IFERROR(IF(LEN(VLOOKUP($B133,Attributes!$A$1:$C$379,3,FALSE))=0,"",VLOOKUP($B133,Attributes!$A$1:$C$379,3,FALSE)),"")</f>
        <v>NVARCHAR(50)</v>
      </c>
      <c r="L133" s="80" t="str">
        <f>IFERROR(IF(LEN(VLOOKUP($B133,Attributes!$A$1:$F$379,6,FALSE))=0,"",VLOOKUP($B133,Attributes!$A$1:$F$379,6,FALSE)),"")</f>
        <v>Party_Contact_Use_Type</v>
      </c>
      <c r="M133" s="80" t="str">
        <f>IFERROR(IF(LEN(VLOOKUP($B133,Attributes!$A$1:$G$379,7,FALSE))=0,"",VLOOKUP($B133,Attributes!$A$1:$G$379,7,FALSE)),"")</f>
        <v>A controlled list of values that identifies the particular use of a PARTY RELATIONSHIP CONTACT in a particular circumstance. Values include "Main" ,"Alternate", "Delivery", "Day Time".</v>
      </c>
      <c r="N133" s="80" t="str">
        <f>IFERROR(IF(LEN(VLOOKUP($B133,Attributes!$A$1:$H$379,8,FALSE))=0,"",VLOOKUP($B133,Attributes!$A$1:$H$379,8,FALSE)),"")</f>
        <v/>
      </c>
      <c r="O133" s="52"/>
      <c r="P133" s="53"/>
      <c r="Q133" s="53" t="s">
        <v>1576</v>
      </c>
      <c r="R133" s="53"/>
      <c r="S133" s="53" t="s">
        <v>1576</v>
      </c>
      <c r="T133" s="54" t="s">
        <v>1692</v>
      </c>
      <c r="U133" s="54" t="s">
        <v>333</v>
      </c>
      <c r="V133" s="27" t="str">
        <f t="shared" si="2"/>
        <v>OK</v>
      </c>
    </row>
    <row r="134" spans="1:22" ht="99.9" x14ac:dyDescent="0.35">
      <c r="A134" s="55" t="s">
        <v>25</v>
      </c>
      <c r="B134" s="55" t="s">
        <v>23</v>
      </c>
      <c r="C134" s="52">
        <v>1</v>
      </c>
      <c r="D134" s="52" t="s">
        <v>6</v>
      </c>
      <c r="E134" s="52" t="s">
        <v>6</v>
      </c>
      <c r="F134" s="52" t="s">
        <v>6</v>
      </c>
      <c r="G134" s="52" t="s">
        <v>1579</v>
      </c>
      <c r="H134" s="80" t="str">
        <f>IFERROR(IF(LEN(VLOOKUP($A134,Entities!$A$1:$C$116,3,FALSE))=0,"",VLOOKUP($A134,Entities!$A$1:$C$116,3,FALSE)),"")</f>
        <v>The names that a PARTY may use such as "Birth Name", "Married Name" etc. These names are re-useable and so have no use context as that is allocated when a particular name is used in a particular event.</v>
      </c>
      <c r="I134" s="80" t="str">
        <f>IFERROR(IF(LEN(VLOOKUP($A134,Entities!$A$1:$D$116,4,FALSE))=0,"",VLOOKUP($A134,Entities!$A$1:$D$116,4,FALSE)),"")</f>
        <v>This may include Certificate Name, Full Legal Name, Preferred Name, also known as name</v>
      </c>
      <c r="J134" s="80" t="str">
        <f>IFERROR(IF(LEN(VLOOKUP($A134,Entities!$A$1:$E$116,5,FALSE))=0,"",VLOOKUP($A134,Entities!$A$1:$E$116,5,FALSE)),"")</f>
        <v>Party Name</v>
      </c>
      <c r="K134" s="80" t="str">
        <f>IFERROR(IF(LEN(VLOOKUP($B134,Attributes!$A$1:$C$379,3,FALSE))=0,"",VLOOKUP($B134,Attributes!$A$1:$C$379,3,FALSE)),"")</f>
        <v>NVARCHAR(32)</v>
      </c>
      <c r="L134" s="80" t="str">
        <f>IFERROR(IF(LEN(VLOOKUP($B134,Attributes!$A$1:$F$379,6,FALSE))=0,"",VLOOKUP($B134,Attributes!$A$1:$F$379,6,FALSE)),"")</f>
        <v/>
      </c>
      <c r="M134" s="80" t="str">
        <f>IFERROR(IF(LEN(VLOOKUP($B134,Attributes!$A$1:$G$379,7,FALSE))=0,"",VLOOKUP($B134,Attributes!$A$1:$G$379,7,FALSE)),"")</f>
        <v>A value that denotes and distinguishes the PARTY.</v>
      </c>
      <c r="N134" s="80" t="str">
        <f>IFERROR(IF(LEN(VLOOKUP($B134,Attributes!$A$1:$H$379,8,FALSE))=0,"",VLOOKUP($B134,Attributes!$A$1:$H$379,8,FALSE)),"")</f>
        <v>eg Learner Id, Centre Id, Awarding Organisation Id</v>
      </c>
      <c r="O134" s="52"/>
      <c r="P134" s="53"/>
      <c r="Q134" s="53" t="s">
        <v>798</v>
      </c>
      <c r="R134" s="53"/>
      <c r="S134" s="54" t="s">
        <v>798</v>
      </c>
      <c r="T134" s="54" t="s">
        <v>1606</v>
      </c>
      <c r="U134" s="54" t="s">
        <v>23</v>
      </c>
      <c r="V134" s="27" t="str">
        <f t="shared" si="2"/>
        <v>OK</v>
      </c>
    </row>
    <row r="135" spans="1:22" ht="199.8" x14ac:dyDescent="0.35">
      <c r="A135" s="55" t="s">
        <v>25</v>
      </c>
      <c r="B135" s="78" t="s">
        <v>1780</v>
      </c>
      <c r="C135" s="52">
        <v>2</v>
      </c>
      <c r="D135" s="52" t="s">
        <v>6</v>
      </c>
      <c r="E135" s="52" t="s">
        <v>6</v>
      </c>
      <c r="F135" s="52" t="s">
        <v>6</v>
      </c>
      <c r="G135" s="52" t="s">
        <v>1579</v>
      </c>
      <c r="H135" s="80" t="str">
        <f>IFERROR(IF(LEN(VLOOKUP($A135,Entities!$A$1:$C$116,3,FALSE))=0,"",VLOOKUP($A135,Entities!$A$1:$C$116,3,FALSE)),"")</f>
        <v>The names that a PARTY may use such as "Birth Name", "Married Name" etc. These names are re-useable and so have no use context as that is allocated when a particular name is used in a particular event.</v>
      </c>
      <c r="I135" s="80" t="str">
        <f>IFERROR(IF(LEN(VLOOKUP($A135,Entities!$A$1:$D$116,4,FALSE))=0,"",VLOOKUP($A135,Entities!$A$1:$D$116,4,FALSE)),"")</f>
        <v>This may include Certificate Name, Full Legal Name, Preferred Name, also known as name</v>
      </c>
      <c r="J135" s="80" t="str">
        <f>IFERROR(IF(LEN(VLOOKUP($A135,Entities!$A$1:$E$116,5,FALSE))=0,"",VLOOKUP($A135,Entities!$A$1:$E$116,5,FALSE)),"")</f>
        <v>Party Name</v>
      </c>
      <c r="K135" s="80" t="str">
        <f>IFERROR(IF(LEN(VLOOKUP($B135,Attributes!$A$1:$C$379,3,FALSE))=0,"",VLOOKUP($B135,Attributes!$A$1:$C$379,3,FALSE)),"")</f>
        <v>NVARCHAR(50)</v>
      </c>
      <c r="L135" s="80" t="str">
        <f>IFERROR(IF(LEN(VLOOKUP($B135,Attributes!$A$1:$F$379,6,FALSE))=0,"",VLOOKUP($B135,Attributes!$A$1:$F$379,6,FALSE)),"")</f>
        <v>Party_Name_Type</v>
      </c>
      <c r="M135" s="80" t="str">
        <f>IFERROR(IF(LEN(VLOOKUP($B135,Attributes!$A$1:$G$379,7,FALSE))=0,"",VLOOKUP($B135,Attributes!$A$1:$G$379,7,FALSE)),"")</f>
        <v>A controlled list of values that identifies the use of the party name. Values include "Full" and "Known as".</v>
      </c>
      <c r="N135" s="80" t="str">
        <f>IFERROR(IF(LEN(VLOOKUP($B135,Attributes!$A$1:$H$379,8,FALSE))=0,"",VLOOKUP($B135,Attributes!$A$1:$H$379,8,FALSE)),"")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35" s="52"/>
      <c r="P135" s="53"/>
      <c r="Q135" s="53" t="s">
        <v>798</v>
      </c>
      <c r="R135" s="53"/>
      <c r="S135" s="54" t="s">
        <v>798</v>
      </c>
      <c r="T135" s="54" t="s">
        <v>1607</v>
      </c>
      <c r="U135" s="54" t="s">
        <v>1780</v>
      </c>
      <c r="V135" s="27" t="str">
        <f t="shared" si="2"/>
        <v>OK</v>
      </c>
    </row>
    <row r="136" spans="1:22" ht="99.9" x14ac:dyDescent="0.35">
      <c r="A136" s="55" t="s">
        <v>25</v>
      </c>
      <c r="B136" s="55" t="s">
        <v>27</v>
      </c>
      <c r="C136" s="52">
        <v>3</v>
      </c>
      <c r="D136" s="52" t="s">
        <v>6</v>
      </c>
      <c r="E136" s="52" t="s">
        <v>8</v>
      </c>
      <c r="F136" s="52" t="s">
        <v>6</v>
      </c>
      <c r="G136" s="52" t="s">
        <v>1579</v>
      </c>
      <c r="H136" s="80" t="str">
        <f>IFERROR(IF(LEN(VLOOKUP($A136,Entities!$A$1:$C$116,3,FALSE))=0,"",VLOOKUP($A136,Entities!$A$1:$C$116,3,FALSE)),"")</f>
        <v>The names that a PARTY may use such as "Birth Name", "Married Name" etc. These names are re-useable and so have no use context as that is allocated when a particular name is used in a particular event.</v>
      </c>
      <c r="I136" s="80" t="str">
        <f>IFERROR(IF(LEN(VLOOKUP($A136,Entities!$A$1:$D$116,4,FALSE))=0,"",VLOOKUP($A136,Entities!$A$1:$D$116,4,FALSE)),"")</f>
        <v>This may include Certificate Name, Full Legal Name, Preferred Name, also known as name</v>
      </c>
      <c r="J136" s="80" t="str">
        <f>IFERROR(IF(LEN(VLOOKUP($A136,Entities!$A$1:$E$116,5,FALSE))=0,"",VLOOKUP($A136,Entities!$A$1:$E$116,5,FALSE)),"")</f>
        <v>Party Name</v>
      </c>
      <c r="K136" s="80" t="str">
        <f>IFERROR(IF(LEN(VLOOKUP($B136,Attributes!$A$1:$C$379,3,FALSE))=0,"",VLOOKUP($B136,Attributes!$A$1:$C$379,3,FALSE)),"")</f>
        <v>DATE</v>
      </c>
      <c r="L136" s="80" t="str">
        <f>IFERROR(IF(LEN(VLOOKUP($B136,Attributes!$A$1:$F$379,6,FALSE))=0,"",VLOOKUP($B136,Attributes!$A$1:$F$379,6,FALSE)),"")</f>
        <v/>
      </c>
      <c r="M136" s="80" t="str">
        <f>IFERROR(IF(LEN(VLOOKUP($B136,Attributes!$A$1:$G$379,7,FALSE))=0,"",VLOOKUP($B136,Attributes!$A$1:$G$379,7,FALSE)),"")</f>
        <v>The date from which the PARTY NAME commenced.</v>
      </c>
      <c r="N136" s="80" t="str">
        <f>IFERROR(IF(LEN(VLOOKUP($B136,Attributes!$A$1:$H$379,8,FALSE))=0,"",VLOOKUP($B136,Attributes!$A$1:$H$379,8,FALSE)),"")</f>
        <v>Where the party name relates to a learner, this will generally be the date of birth unless a name change has taken place, eg marriage. In the case of a name change it will be the date that change was registered on the centre system.</v>
      </c>
      <c r="O136" s="52"/>
      <c r="P136" s="53"/>
      <c r="Q136" s="53" t="s">
        <v>798</v>
      </c>
      <c r="R136" s="53"/>
      <c r="S136" s="54" t="s">
        <v>798</v>
      </c>
      <c r="T136" s="54" t="s">
        <v>1607</v>
      </c>
      <c r="U136" s="54" t="s">
        <v>27</v>
      </c>
      <c r="V136" s="27" t="str">
        <f t="shared" si="2"/>
        <v>OK</v>
      </c>
    </row>
    <row r="137" spans="1:22" ht="99.9" x14ac:dyDescent="0.35">
      <c r="A137" s="55" t="s">
        <v>25</v>
      </c>
      <c r="B137" s="55" t="s">
        <v>28</v>
      </c>
      <c r="C137" s="52">
        <v>4</v>
      </c>
      <c r="D137" s="52" t="s">
        <v>8</v>
      </c>
      <c r="E137" s="52" t="s">
        <v>8</v>
      </c>
      <c r="F137" s="52" t="s">
        <v>8</v>
      </c>
      <c r="G137" s="52" t="s">
        <v>1579</v>
      </c>
      <c r="H137" s="80" t="str">
        <f>IFERROR(IF(LEN(VLOOKUP($A137,Entities!$A$1:$C$116,3,FALSE))=0,"",VLOOKUP($A137,Entities!$A$1:$C$116,3,FALSE)),"")</f>
        <v>The names that a PARTY may use such as "Birth Name", "Married Name" etc. These names are re-useable and so have no use context as that is allocated when a particular name is used in a particular event.</v>
      </c>
      <c r="I137" s="80" t="str">
        <f>IFERROR(IF(LEN(VLOOKUP($A137,Entities!$A$1:$D$116,4,FALSE))=0,"",VLOOKUP($A137,Entities!$A$1:$D$116,4,FALSE)),"")</f>
        <v>This may include Certificate Name, Full Legal Name, Preferred Name, also known as name</v>
      </c>
      <c r="J137" s="80" t="str">
        <f>IFERROR(IF(LEN(VLOOKUP($A137,Entities!$A$1:$E$116,5,FALSE))=0,"",VLOOKUP($A137,Entities!$A$1:$E$116,5,FALSE)),"")</f>
        <v>Party Name</v>
      </c>
      <c r="K137" s="80" t="str">
        <f>IFERROR(IF(LEN(VLOOKUP($B137,Attributes!$A$1:$C$379,3,FALSE))=0,"",VLOOKUP($B137,Attributes!$A$1:$C$379,3,FALSE)),"")</f>
        <v>DATE</v>
      </c>
      <c r="L137" s="80" t="str">
        <f>IFERROR(IF(LEN(VLOOKUP($B137,Attributes!$A$1:$F$379,6,FALSE))=0,"",VLOOKUP($B137,Attributes!$A$1:$F$379,6,FALSE)),"")</f>
        <v/>
      </c>
      <c r="M137" s="80" t="str">
        <f>IFERROR(IF(LEN(VLOOKUP($B137,Attributes!$A$1:$G$379,7,FALSE))=0,"",VLOOKUP($B137,Attributes!$A$1:$G$379,7,FALSE)),"")</f>
        <v>The date from which the PARTY NAME ceased.</v>
      </c>
      <c r="N137" s="80" t="str">
        <f>IFERROR(IF(LEN(VLOOKUP($B137,Attributes!$A$1:$H$379,8,FALSE))=0,"",VLOOKUP($B137,Attributes!$A$1:$H$379,8,FALSE)),"")</f>
        <v/>
      </c>
      <c r="O137" s="52"/>
      <c r="P137" s="53"/>
      <c r="Q137" s="53" t="s">
        <v>798</v>
      </c>
      <c r="R137" s="53" t="s">
        <v>801</v>
      </c>
      <c r="S137" s="54" t="s">
        <v>437</v>
      </c>
      <c r="T137" s="54" t="s">
        <v>1608</v>
      </c>
      <c r="U137" s="54" t="s">
        <v>28</v>
      </c>
      <c r="V137" s="27" t="str">
        <f t="shared" si="2"/>
        <v>OK</v>
      </c>
    </row>
    <row r="138" spans="1:22" ht="99.9" x14ac:dyDescent="0.35">
      <c r="A138" s="55" t="s">
        <v>32</v>
      </c>
      <c r="B138" s="55" t="s">
        <v>23</v>
      </c>
      <c r="C138" s="52">
        <v>1</v>
      </c>
      <c r="D138" s="52" t="s">
        <v>6</v>
      </c>
      <c r="E138" s="52" t="s">
        <v>6</v>
      </c>
      <c r="F138" s="52" t="s">
        <v>6</v>
      </c>
      <c r="G138" s="52" t="s">
        <v>1579</v>
      </c>
      <c r="H138" s="80" t="str">
        <f>IFERROR(IF(LEN(VLOOKUP($A138,Entities!$A$1:$C$116,3,FALSE))=0,"",VLOOKUP($A138,Entities!$A$1:$C$116,3,FALSE)),"")</f>
        <v>The individual NAME COMPONENTs for a PARTY that make a name. An ORGANISATION will generally have only one NAME COMPONENT.</v>
      </c>
      <c r="I138" s="80" t="str">
        <f>IFERROR(IF(LEN(VLOOKUP($A138,Entities!$A$1:$D$116,4,FALSE))=0,"",VLOOKUP($A138,Entities!$A$1:$D$116,4,FALSE)),"")</f>
        <v>eg Mr Henry Hill OBE, each of the individual parts of the entire name constitute a PARTY NAME COMPONENT</v>
      </c>
      <c r="J138" s="80" t="str">
        <f>IFERROR(IF(LEN(VLOOKUP($A138,Entities!$A$1:$E$116,5,FALSE))=0,"",VLOOKUP($A138,Entities!$A$1:$E$116,5,FALSE)),"")</f>
        <v>Party Name</v>
      </c>
      <c r="K138" s="80" t="str">
        <f>IFERROR(IF(LEN(VLOOKUP($B138,Attributes!$A$1:$C$379,3,FALSE))=0,"",VLOOKUP($B138,Attributes!$A$1:$C$379,3,FALSE)),"")</f>
        <v>NVARCHAR(32)</v>
      </c>
      <c r="L138" s="80" t="str">
        <f>IFERROR(IF(LEN(VLOOKUP($B138,Attributes!$A$1:$F$379,6,FALSE))=0,"",VLOOKUP($B138,Attributes!$A$1:$F$379,6,FALSE)),"")</f>
        <v/>
      </c>
      <c r="M138" s="80" t="str">
        <f>IFERROR(IF(LEN(VLOOKUP($B138,Attributes!$A$1:$G$379,7,FALSE))=0,"",VLOOKUP($B138,Attributes!$A$1:$G$379,7,FALSE)),"")</f>
        <v>A value that denotes and distinguishes the PARTY.</v>
      </c>
      <c r="N138" s="80" t="str">
        <f>IFERROR(IF(LEN(VLOOKUP($B138,Attributes!$A$1:$H$379,8,FALSE))=0,"",VLOOKUP($B138,Attributes!$A$1:$H$379,8,FALSE)),"")</f>
        <v>eg Learner Id, Centre Id, Awarding Organisation Id</v>
      </c>
      <c r="O138" s="52"/>
      <c r="P138" s="53"/>
      <c r="Q138" s="53" t="s">
        <v>798</v>
      </c>
      <c r="R138" s="53"/>
      <c r="S138" s="54" t="s">
        <v>798</v>
      </c>
      <c r="T138" s="54" t="s">
        <v>1606</v>
      </c>
      <c r="U138" s="54" t="s">
        <v>23</v>
      </c>
      <c r="V138" s="27" t="str">
        <f t="shared" si="2"/>
        <v>OK</v>
      </c>
    </row>
    <row r="139" spans="1:22" ht="199.8" x14ac:dyDescent="0.35">
      <c r="A139" s="55" t="s">
        <v>32</v>
      </c>
      <c r="B139" s="78" t="s">
        <v>1780</v>
      </c>
      <c r="C139" s="52">
        <v>2</v>
      </c>
      <c r="D139" s="52" t="s">
        <v>6</v>
      </c>
      <c r="E139" s="52" t="s">
        <v>6</v>
      </c>
      <c r="F139" s="52" t="s">
        <v>6</v>
      </c>
      <c r="G139" s="52" t="s">
        <v>1579</v>
      </c>
      <c r="H139" s="80" t="str">
        <f>IFERROR(IF(LEN(VLOOKUP($A139,Entities!$A$1:$C$116,3,FALSE))=0,"",VLOOKUP($A139,Entities!$A$1:$C$116,3,FALSE)),"")</f>
        <v>The individual NAME COMPONENTs for a PARTY that make a name. An ORGANISATION will generally have only one NAME COMPONENT.</v>
      </c>
      <c r="I139" s="80" t="str">
        <f>IFERROR(IF(LEN(VLOOKUP($A139,Entities!$A$1:$D$116,4,FALSE))=0,"",VLOOKUP($A139,Entities!$A$1:$D$116,4,FALSE)),"")</f>
        <v>eg Mr Henry Hill OBE, each of the individual parts of the entire name constitute a PARTY NAME COMPONENT</v>
      </c>
      <c r="J139" s="80" t="str">
        <f>IFERROR(IF(LEN(VLOOKUP($A139,Entities!$A$1:$E$116,5,FALSE))=0,"",VLOOKUP($A139,Entities!$A$1:$E$116,5,FALSE)),"")</f>
        <v>Party Name</v>
      </c>
      <c r="K139" s="80" t="str">
        <f>IFERROR(IF(LEN(VLOOKUP($B139,Attributes!$A$1:$C$379,3,FALSE))=0,"",VLOOKUP($B139,Attributes!$A$1:$C$379,3,FALSE)),"")</f>
        <v>NVARCHAR(50)</v>
      </c>
      <c r="L139" s="80" t="str">
        <f>IFERROR(IF(LEN(VLOOKUP($B139,Attributes!$A$1:$F$379,6,FALSE))=0,"",VLOOKUP($B139,Attributes!$A$1:$F$379,6,FALSE)),"")</f>
        <v>Party_Name_Type</v>
      </c>
      <c r="M139" s="80" t="str">
        <f>IFERROR(IF(LEN(VLOOKUP($B139,Attributes!$A$1:$G$379,7,FALSE))=0,"",VLOOKUP($B139,Attributes!$A$1:$G$379,7,FALSE)),"")</f>
        <v>A controlled list of values that identifies the use of the party name. Values include "Full" and "Known as".</v>
      </c>
      <c r="N139" s="80" t="str">
        <f>IFERROR(IF(LEN(VLOOKUP($B139,Attributes!$A$1:$H$379,8,FALSE))=0,"",VLOOKUP($B139,Attributes!$A$1:$H$379,8,FALSE)),"")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39" s="52"/>
      <c r="P139" s="53"/>
      <c r="Q139" s="53" t="s">
        <v>798</v>
      </c>
      <c r="R139" s="53"/>
      <c r="S139" s="54" t="s">
        <v>798</v>
      </c>
      <c r="T139" s="54" t="s">
        <v>1607</v>
      </c>
      <c r="U139" s="54" t="s">
        <v>1780</v>
      </c>
      <c r="V139" s="27" t="str">
        <f t="shared" si="2"/>
        <v>OK</v>
      </c>
    </row>
    <row r="140" spans="1:22" ht="99.9" x14ac:dyDescent="0.35">
      <c r="A140" s="55" t="s">
        <v>32</v>
      </c>
      <c r="B140" s="55" t="s">
        <v>27</v>
      </c>
      <c r="C140" s="52">
        <v>3</v>
      </c>
      <c r="D140" s="52" t="s">
        <v>6</v>
      </c>
      <c r="E140" s="52" t="s">
        <v>6</v>
      </c>
      <c r="F140" s="52" t="s">
        <v>6</v>
      </c>
      <c r="G140" s="52" t="s">
        <v>1579</v>
      </c>
      <c r="H140" s="80" t="str">
        <f>IFERROR(IF(LEN(VLOOKUP($A140,Entities!$A$1:$C$116,3,FALSE))=0,"",VLOOKUP($A140,Entities!$A$1:$C$116,3,FALSE)),"")</f>
        <v>The individual NAME COMPONENTs for a PARTY that make a name. An ORGANISATION will generally have only one NAME COMPONENT.</v>
      </c>
      <c r="I140" s="80" t="str">
        <f>IFERROR(IF(LEN(VLOOKUP($A140,Entities!$A$1:$D$116,4,FALSE))=0,"",VLOOKUP($A140,Entities!$A$1:$D$116,4,FALSE)),"")</f>
        <v>eg Mr Henry Hill OBE, each of the individual parts of the entire name constitute a PARTY NAME COMPONENT</v>
      </c>
      <c r="J140" s="80" t="str">
        <f>IFERROR(IF(LEN(VLOOKUP($A140,Entities!$A$1:$E$116,5,FALSE))=0,"",VLOOKUP($A140,Entities!$A$1:$E$116,5,FALSE)),"")</f>
        <v>Party Name</v>
      </c>
      <c r="K140" s="80" t="str">
        <f>IFERROR(IF(LEN(VLOOKUP($B140,Attributes!$A$1:$C$379,3,FALSE))=0,"",VLOOKUP($B140,Attributes!$A$1:$C$379,3,FALSE)),"")</f>
        <v>DATE</v>
      </c>
      <c r="L140" s="80" t="str">
        <f>IFERROR(IF(LEN(VLOOKUP($B140,Attributes!$A$1:$F$379,6,FALSE))=0,"",VLOOKUP($B140,Attributes!$A$1:$F$379,6,FALSE)),"")</f>
        <v/>
      </c>
      <c r="M140" s="80" t="str">
        <f>IFERROR(IF(LEN(VLOOKUP($B140,Attributes!$A$1:$G$379,7,FALSE))=0,"",VLOOKUP($B140,Attributes!$A$1:$G$379,7,FALSE)),"")</f>
        <v>The date from which the PARTY NAME commenced.</v>
      </c>
      <c r="N140" s="80" t="str">
        <f>IFERROR(IF(LEN(VLOOKUP($B140,Attributes!$A$1:$H$379,8,FALSE))=0,"",VLOOKUP($B140,Attributes!$A$1:$H$379,8,FALSE)),"")</f>
        <v>Where the party name relates to a learner, this will generally be the date of birth unless a name change has taken place, eg marriage. In the case of a name change it will be the date that change was registered on the centre system.</v>
      </c>
      <c r="O140" s="52"/>
      <c r="P140" s="53"/>
      <c r="Q140" s="53" t="s">
        <v>798</v>
      </c>
      <c r="R140" s="53"/>
      <c r="S140" s="54" t="s">
        <v>798</v>
      </c>
      <c r="T140" s="54" t="s">
        <v>1607</v>
      </c>
      <c r="U140" s="54" t="s">
        <v>27</v>
      </c>
      <c r="V140" s="27" t="str">
        <f t="shared" si="2"/>
        <v>OK</v>
      </c>
    </row>
    <row r="141" spans="1:22" ht="99.9" x14ac:dyDescent="0.35">
      <c r="A141" s="55" t="s">
        <v>32</v>
      </c>
      <c r="B141" s="55" t="s">
        <v>33</v>
      </c>
      <c r="C141" s="52">
        <v>4</v>
      </c>
      <c r="D141" s="52" t="s">
        <v>6</v>
      </c>
      <c r="E141" s="52" t="s">
        <v>8</v>
      </c>
      <c r="F141" s="52" t="s">
        <v>6</v>
      </c>
      <c r="G141" s="52" t="s">
        <v>1579</v>
      </c>
      <c r="H141" s="80" t="str">
        <f>IFERROR(IF(LEN(VLOOKUP($A141,Entities!$A$1:$C$116,3,FALSE))=0,"",VLOOKUP($A141,Entities!$A$1:$C$116,3,FALSE)),"")</f>
        <v>The individual NAME COMPONENTs for a PARTY that make a name. An ORGANISATION will generally have only one NAME COMPONENT.</v>
      </c>
      <c r="I141" s="80" t="str">
        <f>IFERROR(IF(LEN(VLOOKUP($A141,Entities!$A$1:$D$116,4,FALSE))=0,"",VLOOKUP($A141,Entities!$A$1:$D$116,4,FALSE)),"")</f>
        <v>eg Mr Henry Hill OBE, each of the individual parts of the entire name constitute a PARTY NAME COMPONENT</v>
      </c>
      <c r="J141" s="80" t="str">
        <f>IFERROR(IF(LEN(VLOOKUP($A141,Entities!$A$1:$E$116,5,FALSE))=0,"",VLOOKUP($A141,Entities!$A$1:$E$116,5,FALSE)),"")</f>
        <v>Party Name</v>
      </c>
      <c r="K141" s="80" t="str">
        <f>IFERROR(IF(LEN(VLOOKUP($B141,Attributes!$A$1:$C$379,3,FALSE))=0,"",VLOOKUP($B141,Attributes!$A$1:$C$379,3,FALSE)),"")</f>
        <v>INTEGER</v>
      </c>
      <c r="L141" s="80" t="str">
        <f>IFERROR(IF(LEN(VLOOKUP($B141,Attributes!$A$1:$F$379,6,FALSE))=0,"",VLOOKUP($B141,Attributes!$A$1:$F$379,6,FALSE)),"")</f>
        <v/>
      </c>
      <c r="M141" s="80" t="str">
        <f>IFERROR(IF(LEN(VLOOKUP($B141,Attributes!$A$1:$G$379,7,FALSE))=0,"",VLOOKUP($B141,Attributes!$A$1:$G$379,7,FALSE)),"")</f>
        <v>The sequence number of a NAME COMPONENT within the set of components comprising a name.</v>
      </c>
      <c r="N141" s="80" t="str">
        <f>IFERROR(IF(LEN(VLOOKUP($B141,Attributes!$A$1:$H$379,8,FALSE))=0,"",VLOOKUP($B141,Attributes!$A$1:$H$379,8,FALSE)),"")</f>
        <v/>
      </c>
      <c r="O141" s="52"/>
      <c r="P141" s="53"/>
      <c r="Q141" s="53" t="s">
        <v>798</v>
      </c>
      <c r="R141" s="53"/>
      <c r="S141" s="54" t="s">
        <v>798</v>
      </c>
      <c r="T141" s="54" t="s">
        <v>1658</v>
      </c>
      <c r="U141" s="54" t="s">
        <v>33</v>
      </c>
      <c r="V141" s="27" t="str">
        <f t="shared" si="2"/>
        <v>OK</v>
      </c>
    </row>
    <row r="142" spans="1:22" ht="111" x14ac:dyDescent="0.35">
      <c r="A142" s="55" t="s">
        <v>32</v>
      </c>
      <c r="B142" s="55" t="s">
        <v>31</v>
      </c>
      <c r="C142" s="52">
        <v>5</v>
      </c>
      <c r="D142" s="52" t="s">
        <v>8</v>
      </c>
      <c r="E142" s="52" t="s">
        <v>6</v>
      </c>
      <c r="F142" s="52" t="s">
        <v>8</v>
      </c>
      <c r="G142" s="52" t="s">
        <v>1579</v>
      </c>
      <c r="H142" s="80" t="str">
        <f>IFERROR(IF(LEN(VLOOKUP($A142,Entities!$A$1:$C$116,3,FALSE))=0,"",VLOOKUP($A142,Entities!$A$1:$C$116,3,FALSE)),"")</f>
        <v>The individual NAME COMPONENTs for a PARTY that make a name. An ORGANISATION will generally have only one NAME COMPONENT.</v>
      </c>
      <c r="I142" s="80" t="str">
        <f>IFERROR(IF(LEN(VLOOKUP($A142,Entities!$A$1:$D$116,4,FALSE))=0,"",VLOOKUP($A142,Entities!$A$1:$D$116,4,FALSE)),"")</f>
        <v>eg Mr Henry Hill OBE, each of the individual parts of the entire name constitute a PARTY NAME COMPONENT</v>
      </c>
      <c r="J142" s="80" t="str">
        <f>IFERROR(IF(LEN(VLOOKUP($A142,Entities!$A$1:$E$116,5,FALSE))=0,"",VLOOKUP($A142,Entities!$A$1:$E$116,5,FALSE)),"")</f>
        <v>Party Name</v>
      </c>
      <c r="K142" s="80" t="str">
        <f>IFERROR(IF(LEN(VLOOKUP($B142,Attributes!$A$1:$C$379,3,FALSE))=0,"",VLOOKUP($B142,Attributes!$A$1:$C$379,3,FALSE)),"")</f>
        <v>NVARCHAR(50)</v>
      </c>
      <c r="L142" s="80" t="str">
        <f>IFERROR(IF(LEN(VLOOKUP($B142,Attributes!$A$1:$F$379,6,FALSE))=0,"",VLOOKUP($B142,Attributes!$A$1:$F$379,6,FALSE)),"")</f>
        <v>Party_Name_Component_Type</v>
      </c>
      <c r="M142" s="80" t="str">
        <f>IFERROR(IF(LEN(VLOOKUP($B142,Attributes!$A$1:$G$379,7,FALSE))=0,"",VLOOKUP($B142,Attributes!$A$1:$G$379,7,FALSE)),"")</f>
        <v>A controlled list of values that identifies the types of component involved in a PARTY NAME. Values include "Title", "Given", "Family", "Organisation Name", "Mononym".</v>
      </c>
      <c r="N142" s="80" t="str">
        <f>IFERROR(IF(LEN(VLOOKUP($B142,Attributes!$A$1:$H$379,8,FALSE))=0,"",VLOOKUP($B142,Attributes!$A$1:$H$379,8,FALSE)),"")</f>
        <v xml:space="preserve">From an A2C perspective the valid types are:
Title
Given
Family
Mononym
The following ISB types are not currently used in A2C:
Organisation Name
</v>
      </c>
      <c r="O142" s="52"/>
      <c r="P142" s="53"/>
      <c r="Q142" s="53" t="s">
        <v>798</v>
      </c>
      <c r="R142" s="53"/>
      <c r="S142" s="54" t="s">
        <v>798</v>
      </c>
      <c r="T142" s="54" t="s">
        <v>1659</v>
      </c>
      <c r="U142" s="54" t="s">
        <v>31</v>
      </c>
      <c r="V142" s="27" t="str">
        <f t="shared" si="2"/>
        <v>OK</v>
      </c>
    </row>
    <row r="143" spans="1:22" ht="355.2" x14ac:dyDescent="0.35">
      <c r="A143" s="55" t="s">
        <v>32</v>
      </c>
      <c r="B143" s="55" t="s">
        <v>34</v>
      </c>
      <c r="C143" s="52">
        <v>6</v>
      </c>
      <c r="D143" s="52" t="s">
        <v>8</v>
      </c>
      <c r="E143" s="52" t="s">
        <v>8</v>
      </c>
      <c r="F143" s="52" t="s">
        <v>8</v>
      </c>
      <c r="G143" s="52" t="s">
        <v>1579</v>
      </c>
      <c r="H143" s="80" t="str">
        <f>IFERROR(IF(LEN(VLOOKUP($A143,Entities!$A$1:$C$116,3,FALSE))=0,"",VLOOKUP($A143,Entities!$A$1:$C$116,3,FALSE)),"")</f>
        <v>The individual NAME COMPONENTs for a PARTY that make a name. An ORGANISATION will generally have only one NAME COMPONENT.</v>
      </c>
      <c r="I143" s="80" t="str">
        <f>IFERROR(IF(LEN(VLOOKUP($A143,Entities!$A$1:$D$116,4,FALSE))=0,"",VLOOKUP($A143,Entities!$A$1:$D$116,4,FALSE)),"")</f>
        <v>eg Mr Henry Hill OBE, each of the individual parts of the entire name constitute a PARTY NAME COMPONENT</v>
      </c>
      <c r="J143" s="80" t="str">
        <f>IFERROR(IF(LEN(VLOOKUP($A143,Entities!$A$1:$E$116,5,FALSE))=0,"",VLOOKUP($A143,Entities!$A$1:$E$116,5,FALSE)),"")</f>
        <v>Party Name</v>
      </c>
      <c r="K143" s="80" t="str">
        <f>IFERROR(IF(LEN(VLOOKUP($B143,Attributes!$A$1:$C$379,3,FALSE))=0,"",VLOOKUP($B143,Attributes!$A$1:$C$379,3,FALSE)),"")</f>
        <v>NVARCHAR(255)</v>
      </c>
      <c r="L143" s="80" t="str">
        <f>IFERROR(IF(LEN(VLOOKUP($B143,Attributes!$A$1:$F$379,6,FALSE))=0,"",VLOOKUP($B143,Attributes!$A$1:$F$379,6,FALSE)),"")</f>
        <v/>
      </c>
      <c r="M143" s="80" t="str">
        <f>IFERROR(IF(LEN(VLOOKUP($B143,Attributes!$A$1:$G$379,7,FALSE))=0,"",VLOOKUP($B143,Attributes!$A$1:$G$379,7,FALSE)),"")</f>
        <v>The NAME COMPONENTs used by a PARTY.</v>
      </c>
      <c r="N143" s="80" t="str">
        <f>IFERROR(IF(LEN(VLOOKUP($B143,Attributes!$A$1:$H$379,8,FALSE))=0,"",VLOOKUP($B143,Attributes!$A$1:$H$379,8,FALSE)),"")</f>
        <v xml:space="preserve">The values used for each defined PARTY NAME COMPONENT TYPE that constitute the PARTY NAME in its entirety.
For A2C the minimum provision is
EITHER
1 party name component of type Given
and 
1 party name component of Type Family
OR
1 party name component of type Mononym
Names provided via A2C must match those provided to the Learner Records Service. Provision of a name component of type title is optional and will be discarded by those Awarding Organisations that do not print title on Award Certificates. See specific details for each component type in Appendix 2.
Note also that the Learning Records Service accepts submission of Preferred Names but these are not accepted via A2C. Learner names provided via A2C must be the learner's legal name as validated by the centre. This name will appear on any Award Certificates issued by the Awarding Organisation.
Learner names submitted must include diacritics where the learner requires these to be included in the name to be printed on certificates.
Note that the A2C project is working towards alignment with ISB standards. The full range of Unicode characters covered by the ISB standard are defined in the latest version of “Business Data Architecture Data Types” – see hyperlink in the Appendix 1, Data Formats sheet. In the initial phases of A2C awarding organisations may not accept the full range of unicode characters, as legacy systems will create restrictions however they will accept the range of characters supported by LRS. See the Appendix 1, Data Formats sheet for a link to LRS advice on name formats. Note however that some awarding organisation legacy systems currently support a more restricted character set than LRS and this means that centres may receive feedback from non-A2C legacy systems regarding unsupported characters.
Examples of expected characters are included for each component type in Appendix 2.
</v>
      </c>
      <c r="O143" s="52"/>
      <c r="P143" s="53"/>
      <c r="Q143" s="53" t="s">
        <v>798</v>
      </c>
      <c r="R143" s="53"/>
      <c r="S143" s="54" t="s">
        <v>798</v>
      </c>
      <c r="T143" s="54" t="s">
        <v>1659</v>
      </c>
      <c r="U143" s="54" t="s">
        <v>34</v>
      </c>
      <c r="V143" s="27" t="str">
        <f t="shared" si="2"/>
        <v>OK</v>
      </c>
    </row>
    <row r="144" spans="1:22" ht="111" x14ac:dyDescent="0.35">
      <c r="A144" s="55" t="s">
        <v>30</v>
      </c>
      <c r="B144" s="55" t="s">
        <v>31</v>
      </c>
      <c r="C144" s="52">
        <v>1</v>
      </c>
      <c r="D144" s="52" t="s">
        <v>6</v>
      </c>
      <c r="E144" s="52" t="s">
        <v>8</v>
      </c>
      <c r="F144" s="52" t="s">
        <v>6</v>
      </c>
      <c r="G144" s="52"/>
      <c r="H144" s="80" t="str">
        <f>IFERROR(IF(LEN(VLOOKUP($A144,Entities!$A$1:$C$116,3,FALSE))=0,"",VLOOKUP($A144,Entities!$A$1:$C$116,3,FALSE)),"")</f>
        <v>A controlled list of values that identifies the types of component involved in a PARTY NAME. Values include "Title", "Given", "Family", "Organisation Name", "Mononym".</v>
      </c>
      <c r="I144" s="80" t="str">
        <f>IFERROR(IF(LEN(VLOOKUP($A144,Entities!$A$1:$D$116,4,FALSE))=0,"",VLOOKUP($A144,Entities!$A$1:$D$116,4,FALSE)),"")</f>
        <v/>
      </c>
      <c r="J144" s="80" t="str">
        <f>IFERROR(IF(LEN(VLOOKUP($A144,Entities!$A$1:$E$116,5,FALSE))=0,"",VLOOKUP($A144,Entities!$A$1:$E$116,5,FALSE)),"")</f>
        <v>Reference Entity</v>
      </c>
      <c r="K144" s="80" t="str">
        <f>IFERROR(IF(LEN(VLOOKUP($B144,Attributes!$A$1:$C$379,3,FALSE))=0,"",VLOOKUP($B144,Attributes!$A$1:$C$379,3,FALSE)),"")</f>
        <v>NVARCHAR(50)</v>
      </c>
      <c r="L144" s="80" t="str">
        <f>IFERROR(IF(LEN(VLOOKUP($B144,Attributes!$A$1:$F$379,6,FALSE))=0,"",VLOOKUP($B144,Attributes!$A$1:$F$379,6,FALSE)),"")</f>
        <v>Party_Name_Component_Type</v>
      </c>
      <c r="M144" s="80" t="str">
        <f>IFERROR(IF(LEN(VLOOKUP($B144,Attributes!$A$1:$G$379,7,FALSE))=0,"",VLOOKUP($B144,Attributes!$A$1:$G$379,7,FALSE)),"")</f>
        <v>A controlled list of values that identifies the types of component involved in a PARTY NAME. Values include "Title", "Given", "Family", "Organisation Name", "Mononym".</v>
      </c>
      <c r="N144" s="80" t="str">
        <f>IFERROR(IF(LEN(VLOOKUP($B144,Attributes!$A$1:$H$379,8,FALSE))=0,"",VLOOKUP($B144,Attributes!$A$1:$H$379,8,FALSE)),"")</f>
        <v xml:space="preserve">From an A2C perspective the valid types are:
Title
Given
Family
Mononym
The following ISB types are not currently used in A2C:
Organisation Name
</v>
      </c>
      <c r="O144" s="52"/>
      <c r="P144" s="53"/>
      <c r="Q144" s="53" t="s">
        <v>1576</v>
      </c>
      <c r="R144" s="53"/>
      <c r="S144" s="53" t="s">
        <v>1576</v>
      </c>
      <c r="T144" s="54" t="s">
        <v>1825</v>
      </c>
      <c r="U144" s="54" t="s">
        <v>31</v>
      </c>
      <c r="V144" s="27" t="str">
        <f t="shared" si="2"/>
        <v>OK</v>
      </c>
    </row>
    <row r="145" spans="1:22" ht="199.8" x14ac:dyDescent="0.35">
      <c r="A145" s="78" t="s">
        <v>1781</v>
      </c>
      <c r="B145" s="78" t="s">
        <v>1780</v>
      </c>
      <c r="C145" s="52">
        <v>1</v>
      </c>
      <c r="D145" s="52" t="s">
        <v>6</v>
      </c>
      <c r="E145" s="52" t="s">
        <v>8</v>
      </c>
      <c r="F145" s="52" t="s">
        <v>6</v>
      </c>
      <c r="G145" s="52"/>
      <c r="H145" s="80" t="str">
        <f>IFERROR(IF(LEN(VLOOKUP($A145,Entities!$A$1:$C$116,3,FALSE))=0,"",VLOOKUP($A145,Entities!$A$1:$C$116,3,FALSE)),"")</f>
        <v>A controlled list of values that identifies the use of the party name. Values include "Full" and "Known as".</v>
      </c>
      <c r="I145" s="80" t="str">
        <f>IFERROR(IF(LEN(VLOOKUP($A145,Entities!$A$1:$D$116,4,FALSE))=0,"",VLOOKUP($A145,Entities!$A$1:$D$116,4,FALSE)),"")</f>
        <v/>
      </c>
      <c r="J145" s="80" t="str">
        <f>IFERROR(IF(LEN(VLOOKUP($A145,Entities!$A$1:$E$116,5,FALSE))=0,"",VLOOKUP($A145,Entities!$A$1:$E$116,5,FALSE)),"")</f>
        <v>Reference Entity</v>
      </c>
      <c r="K145" s="80" t="str">
        <f>IFERROR(IF(LEN(VLOOKUP($B145,Attributes!$A$1:$C$379,3,FALSE))=0,"",VLOOKUP($B145,Attributes!$A$1:$C$379,3,FALSE)),"")</f>
        <v>NVARCHAR(50)</v>
      </c>
      <c r="L145" s="80" t="str">
        <f>IFERROR(IF(LEN(VLOOKUP($B145,Attributes!$A$1:$F$379,6,FALSE))=0,"",VLOOKUP($B145,Attributes!$A$1:$F$379,6,FALSE)),"")</f>
        <v>Party_Name_Type</v>
      </c>
      <c r="M145" s="80" t="str">
        <f>IFERROR(IF(LEN(VLOOKUP($B145,Attributes!$A$1:$G$379,7,FALSE))=0,"",VLOOKUP($B145,Attributes!$A$1:$G$379,7,FALSE)),"")</f>
        <v>A controlled list of values that identifies the use of the party name. Values include "Full" and "Known as".</v>
      </c>
      <c r="N145" s="80" t="str">
        <f>IFERROR(IF(LEN(VLOOKUP($B145,Attributes!$A$1:$H$379,8,FALSE))=0,"",VLOOKUP($B145,Attributes!$A$1:$H$379,8,FALSE)),"")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45" s="52"/>
      <c r="P145" s="53"/>
      <c r="Q145" s="53" t="s">
        <v>1576</v>
      </c>
      <c r="R145" s="53"/>
      <c r="S145" s="53" t="s">
        <v>1576</v>
      </c>
      <c r="T145" s="54" t="s">
        <v>1693</v>
      </c>
      <c r="U145" s="54" t="s">
        <v>1780</v>
      </c>
      <c r="V145" s="27" t="str">
        <f t="shared" si="2"/>
        <v>OK</v>
      </c>
    </row>
    <row r="146" spans="1:22" ht="33.299999999999997" x14ac:dyDescent="0.35">
      <c r="A146" s="55" t="s">
        <v>238</v>
      </c>
      <c r="B146" s="55" t="s">
        <v>237</v>
      </c>
      <c r="C146" s="52">
        <v>1</v>
      </c>
      <c r="D146" s="52" t="s">
        <v>6</v>
      </c>
      <c r="E146" s="52" t="s">
        <v>8</v>
      </c>
      <c r="F146" s="52" t="s">
        <v>6</v>
      </c>
      <c r="G146" s="52"/>
      <c r="H146" s="80" t="str">
        <f>IFERROR(IF(LEN(VLOOKUP($A146,Entities!$A$1:$C$116,3,FALSE))=0,"",VLOOKUP($A146,Entities!$A$1:$C$116,3,FALSE)),"")</f>
        <v>A controlled list of values that identifies the PARTY NAMEs that a PARTY chooses to use for a particular purpose. For example, "Award Name", "Preferred Name".</v>
      </c>
      <c r="I146" s="80" t="str">
        <f>IFERROR(IF(LEN(VLOOKUP($A146,Entities!$A$1:$D$116,4,FALSE))=0,"",VLOOKUP($A146,Entities!$A$1:$D$116,4,FALSE)),"")</f>
        <v>The only valid Party Name Use Type is "Award Name". As the only valid Party Name Description for Learners is "Full", the Full name will be used for award certificate printing.</v>
      </c>
      <c r="J146" s="80" t="str">
        <f>IFERROR(IF(LEN(VLOOKUP($A146,Entities!$A$1:$E$116,5,FALSE))=0,"",VLOOKUP($A146,Entities!$A$1:$E$116,5,FALSE)),"")</f>
        <v>Reference Entity</v>
      </c>
      <c r="K146" s="80" t="str">
        <f>IFERROR(IF(LEN(VLOOKUP($B146,Attributes!$A$1:$C$379,3,FALSE))=0,"",VLOOKUP($B146,Attributes!$A$1:$C$379,3,FALSE)),"")</f>
        <v>NVARCHAR(32)</v>
      </c>
      <c r="L146" s="80" t="str">
        <f>IFERROR(IF(LEN(VLOOKUP($B146,Attributes!$A$1:$F$379,6,FALSE))=0,"",VLOOKUP($B146,Attributes!$A$1:$F$379,6,FALSE)),"")</f>
        <v>Party_Name_Use_Type</v>
      </c>
      <c r="M146" s="80" t="str">
        <f>IFERROR(IF(LEN(VLOOKUP($B146,Attributes!$A$1:$G$379,7,FALSE))=0,"",VLOOKUP($B146,Attributes!$A$1:$G$379,7,FALSE)),"")</f>
        <v>A controlled list of values that identifies the PARTY NAMEs that a PARTY chooses to use for a particular purpose. For example, "Award Name", "Preferred Name".</v>
      </c>
      <c r="N146" s="80" t="str">
        <f>IFERROR(IF(LEN(VLOOKUP($B146,Attributes!$A$1:$H$379,8,FALSE))=0,"",VLOOKUP($B146,Attributes!$A$1:$H$379,8,FALSE)),"")</f>
        <v>A2C will only collect the learner's Full name and that name will be used on Award Certificates. The only use type which is valid for A2C is "Award Name"</v>
      </c>
      <c r="O146" s="52"/>
      <c r="P146" s="53"/>
      <c r="Q146" s="53" t="s">
        <v>1576</v>
      </c>
      <c r="R146" s="53"/>
      <c r="S146" s="53" t="s">
        <v>1576</v>
      </c>
      <c r="T146" s="54" t="s">
        <v>1694</v>
      </c>
      <c r="U146" s="54" t="s">
        <v>237</v>
      </c>
      <c r="V146" s="27" t="str">
        <f t="shared" si="2"/>
        <v>OK</v>
      </c>
    </row>
    <row r="147" spans="1:22" ht="111" x14ac:dyDescent="0.35">
      <c r="A147" s="55" t="s">
        <v>228</v>
      </c>
      <c r="B147" s="55" t="s">
        <v>5</v>
      </c>
      <c r="C147" s="52">
        <v>1</v>
      </c>
      <c r="D147" s="52" t="s">
        <v>6</v>
      </c>
      <c r="E147" s="52" t="s">
        <v>6</v>
      </c>
      <c r="F147" s="52" t="s">
        <v>6</v>
      </c>
      <c r="G147" s="52" t="s">
        <v>1579</v>
      </c>
      <c r="H147" s="80" t="str">
        <f>IFERROR(IF(LEN(VLOOKUP($A147,Entities!$A$1:$C$116,3,FALSE))=0,"",VLOOKUP($A147,Entities!$A$1:$C$116,3,FALSE)),"")</f>
        <v>A relationship between two PARTYs independent of the reason for that relationship that may result in the bestowing of one or more PARTY ROLEs on the second PARTY.</v>
      </c>
      <c r="I147" s="80" t="str">
        <f>IFERROR(IF(LEN(VLOOKUP($A147,Entities!$A$1:$D$116,4,FALSE))=0,"",VLOOKUP($A147,Entities!$A$1:$D$116,4,FALSE)),"")</f>
        <v/>
      </c>
      <c r="J147" s="80" t="str">
        <f>IFERROR(IF(LEN(VLOOKUP($A147,Entities!$A$1:$E$116,5,FALSE))=0,"",VLOOKUP($A147,Entities!$A$1:$E$116,5,FALSE)),"")</f>
        <v>Party Relationship</v>
      </c>
      <c r="K147" s="80" t="str">
        <f>IFERROR(IF(LEN(VLOOKUP($B147,Attributes!$A$1:$C$379,3,FALSE))=0,"",VLOOKUP($B147,Attributes!$A$1:$C$379,3,FALSE)),"")</f>
        <v>NVARCHAR(32)</v>
      </c>
      <c r="L147" s="80" t="str">
        <f>IFERROR(IF(LEN(VLOOKUP($B147,Attributes!$A$1:$F$379,6,FALSE))=0,"",VLOOKUP($B147,Attributes!$A$1:$F$379,6,FALSE)),"")</f>
        <v/>
      </c>
      <c r="M147" s="80" t="str">
        <f>IFERROR(IF(LEN(VLOOKUP($B147,Attributes!$A$1:$G$379,7,FALSE))=0,"",VLOOKUP($B147,Attributes!$A$1:$G$379,7,FALSE)),"")</f>
        <v>A value that denotes and distinguishes the PARTY.</v>
      </c>
      <c r="N147" s="80" t="str">
        <f>IFERROR(IF(LEN(VLOOKUP($B147,Attributes!$A$1:$H$379,8,FALSE))=0,"",VLOOKUP($B147,Attributes!$A$1:$H$379,8,FALSE)),"")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47" s="52"/>
      <c r="P147" s="53"/>
      <c r="Q147" s="53"/>
      <c r="R147" s="53"/>
      <c r="S147" s="54"/>
      <c r="T147" s="54" t="s">
        <v>1609</v>
      </c>
      <c r="U147" s="54" t="s">
        <v>5</v>
      </c>
      <c r="V147" s="27" t="str">
        <f t="shared" si="2"/>
        <v>OK</v>
      </c>
    </row>
    <row r="148" spans="1:22" ht="122.1" x14ac:dyDescent="0.35">
      <c r="A148" s="55" t="s">
        <v>228</v>
      </c>
      <c r="B148" s="55" t="s">
        <v>36</v>
      </c>
      <c r="C148" s="52">
        <v>2</v>
      </c>
      <c r="D148" s="52" t="s">
        <v>6</v>
      </c>
      <c r="E148" s="52" t="s">
        <v>6</v>
      </c>
      <c r="F148" s="52" t="s">
        <v>6</v>
      </c>
      <c r="G148" s="52" t="s">
        <v>1579</v>
      </c>
      <c r="H148" s="80" t="str">
        <f>IFERROR(IF(LEN(VLOOKUP($A148,Entities!$A$1:$C$116,3,FALSE))=0,"",VLOOKUP($A148,Entities!$A$1:$C$116,3,FALSE)),"")</f>
        <v>A relationship between two PARTYs independent of the reason for that relationship that may result in the bestowing of one or more PARTY ROLEs on the second PARTY.</v>
      </c>
      <c r="I148" s="80" t="str">
        <f>IFERROR(IF(LEN(VLOOKUP($A148,Entities!$A$1:$D$116,4,FALSE))=0,"",VLOOKUP($A148,Entities!$A$1:$D$116,4,FALSE)),"")</f>
        <v/>
      </c>
      <c r="J148" s="80" t="str">
        <f>IFERROR(IF(LEN(VLOOKUP($A148,Entities!$A$1:$E$116,5,FALSE))=0,"",VLOOKUP($A148,Entities!$A$1:$E$116,5,FALSE)),"")</f>
        <v>Party Relationship</v>
      </c>
      <c r="K148" s="80" t="str">
        <f>IFERROR(IF(LEN(VLOOKUP($B148,Attributes!$A$1:$C$379,3,FALSE))=0,"",VLOOKUP($B148,Attributes!$A$1:$C$379,3,FALSE)),"")</f>
        <v>NVARCHAR(32)</v>
      </c>
      <c r="L148" s="80" t="str">
        <f>IFERROR(IF(LEN(VLOOKUP($B148,Attributes!$A$1:$F$379,6,FALSE))=0,"",VLOOKUP($B148,Attributes!$A$1:$F$379,6,FALSE)),"")</f>
        <v/>
      </c>
      <c r="M148" s="80" t="str">
        <f>IFERROR(IF(LEN(VLOOKUP($B148,Attributes!$A$1:$G$379,7,FALSE))=0,"",VLOOKUP($B148,Attributes!$A$1:$G$379,7,FALSE)),"")</f>
        <v>A value that denotes and distinguishes the PARTY.</v>
      </c>
      <c r="N148" s="80" t="str">
        <f>IFERROR(IF(LEN(VLOOKUP($B148,Attributes!$A$1:$H$379,8,FALSE))=0,"",VLOOKUP($B148,Attributes!$A$1:$H$379,8,FALSE)),"")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48" s="52"/>
      <c r="P148" s="53"/>
      <c r="Q148" s="53" t="s">
        <v>797</v>
      </c>
      <c r="R148" s="53"/>
      <c r="S148" s="54" t="s">
        <v>797</v>
      </c>
      <c r="T148" s="54" t="s">
        <v>1609</v>
      </c>
      <c r="U148" s="54" t="s">
        <v>36</v>
      </c>
      <c r="V148" s="27" t="str">
        <f t="shared" si="2"/>
        <v>OK</v>
      </c>
    </row>
    <row r="149" spans="1:22" ht="122.1" x14ac:dyDescent="0.35">
      <c r="A149" s="55" t="s">
        <v>228</v>
      </c>
      <c r="B149" s="55" t="s">
        <v>229</v>
      </c>
      <c r="C149" s="52">
        <v>3</v>
      </c>
      <c r="D149" s="52" t="s">
        <v>8</v>
      </c>
      <c r="E149" s="52" t="s">
        <v>8</v>
      </c>
      <c r="F149" s="52" t="s">
        <v>8</v>
      </c>
      <c r="G149" s="52" t="s">
        <v>1579</v>
      </c>
      <c r="H149" s="80" t="str">
        <f>IFERROR(IF(LEN(VLOOKUP($A149,Entities!$A$1:$C$116,3,FALSE))=0,"",VLOOKUP($A149,Entities!$A$1:$C$116,3,FALSE)),"")</f>
        <v>A relationship between two PARTYs independent of the reason for that relationship that may result in the bestowing of one or more PARTY ROLEs on the second PARTY.</v>
      </c>
      <c r="I149" s="80" t="str">
        <f>IFERROR(IF(LEN(VLOOKUP($A149,Entities!$A$1:$D$116,4,FALSE))=0,"",VLOOKUP($A149,Entities!$A$1:$D$116,4,FALSE)),"")</f>
        <v/>
      </c>
      <c r="J149" s="80" t="str">
        <f>IFERROR(IF(LEN(VLOOKUP($A149,Entities!$A$1:$E$116,5,FALSE))=0,"",VLOOKUP($A149,Entities!$A$1:$E$116,5,FALSE)),"")</f>
        <v>Party Relationship</v>
      </c>
      <c r="K149" s="80" t="str">
        <f>IFERROR(IF(LEN(VLOOKUP($B149,Attributes!$A$1:$C$379,3,FALSE))=0,"",VLOOKUP($B149,Attributes!$A$1:$C$379,3,FALSE)),"")</f>
        <v>DATE</v>
      </c>
      <c r="L149" s="80" t="str">
        <f>IFERROR(IF(LEN(VLOOKUP($B149,Attributes!$A$1:$F$379,6,FALSE))=0,"",VLOOKUP($B149,Attributes!$A$1:$F$379,6,FALSE)),"")</f>
        <v/>
      </c>
      <c r="M149" s="80" t="str">
        <f>IFERROR(IF(LEN(VLOOKUP($B149,Attributes!$A$1:$G$379,7,FALSE))=0,"",VLOOKUP($B149,Attributes!$A$1:$G$379,7,FALSE)),"")</f>
        <v>The date from which the PARTY RELATIONSHIP commenced.</v>
      </c>
      <c r="N149" s="80" t="str">
        <f>IFERROR(IF(LEN(VLOOKUP($B149,Attributes!$A$1:$H$379,8,FALSE))=0,"",VLOOKUP($B149,Attributes!$A$1:$H$379,8,FALSE)),"")</f>
        <v/>
      </c>
      <c r="O149" s="52"/>
      <c r="P149" s="53"/>
      <c r="Q149" s="53" t="s">
        <v>797</v>
      </c>
      <c r="R149" s="53"/>
      <c r="S149" s="54" t="s">
        <v>797</v>
      </c>
      <c r="T149" s="54" t="s">
        <v>1596</v>
      </c>
      <c r="U149" s="54" t="s">
        <v>229</v>
      </c>
      <c r="V149" s="27" t="str">
        <f t="shared" si="2"/>
        <v>OK</v>
      </c>
    </row>
    <row r="150" spans="1:22" ht="122.1" x14ac:dyDescent="0.35">
      <c r="A150" s="55" t="s">
        <v>228</v>
      </c>
      <c r="B150" s="55" t="s">
        <v>230</v>
      </c>
      <c r="C150" s="52">
        <v>4</v>
      </c>
      <c r="D150" s="52" t="s">
        <v>8</v>
      </c>
      <c r="E150" s="52" t="s">
        <v>8</v>
      </c>
      <c r="F150" s="52" t="s">
        <v>8</v>
      </c>
      <c r="G150" s="52" t="s">
        <v>1579</v>
      </c>
      <c r="H150" s="80" t="str">
        <f>IFERROR(IF(LEN(VLOOKUP($A150,Entities!$A$1:$C$116,3,FALSE))=0,"",VLOOKUP($A150,Entities!$A$1:$C$116,3,FALSE)),"")</f>
        <v>A relationship between two PARTYs independent of the reason for that relationship that may result in the bestowing of one or more PARTY ROLEs on the second PARTY.</v>
      </c>
      <c r="I150" s="80" t="str">
        <f>IFERROR(IF(LEN(VLOOKUP($A150,Entities!$A$1:$D$116,4,FALSE))=0,"",VLOOKUP($A150,Entities!$A$1:$D$116,4,FALSE)),"")</f>
        <v/>
      </c>
      <c r="J150" s="80" t="str">
        <f>IFERROR(IF(LEN(VLOOKUP($A150,Entities!$A$1:$E$116,5,FALSE))=0,"",VLOOKUP($A150,Entities!$A$1:$E$116,5,FALSE)),"")</f>
        <v>Party Relationship</v>
      </c>
      <c r="K150" s="80" t="str">
        <f>IFERROR(IF(LEN(VLOOKUP($B150,Attributes!$A$1:$C$379,3,FALSE))=0,"",VLOOKUP($B150,Attributes!$A$1:$C$379,3,FALSE)),"")</f>
        <v>DATE</v>
      </c>
      <c r="L150" s="80" t="str">
        <f>IFERROR(IF(LEN(VLOOKUP($B150,Attributes!$A$1:$F$379,6,FALSE))=0,"",VLOOKUP($B150,Attributes!$A$1:$F$379,6,FALSE)),"")</f>
        <v/>
      </c>
      <c r="M150" s="80" t="str">
        <f>IFERROR(IF(LEN(VLOOKUP($B150,Attributes!$A$1:$G$379,7,FALSE))=0,"",VLOOKUP($B150,Attributes!$A$1:$G$379,7,FALSE)),"")</f>
        <v>The date from which the PARTY RELATIONSHIP ceased.</v>
      </c>
      <c r="N150" s="80" t="str">
        <f>IFERROR(IF(LEN(VLOOKUP($B150,Attributes!$A$1:$H$379,8,FALSE))=0,"",VLOOKUP($B150,Attributes!$A$1:$H$379,8,FALSE)),"")</f>
        <v/>
      </c>
      <c r="O150" s="52"/>
      <c r="P150" s="53"/>
      <c r="Q150" s="53" t="s">
        <v>797</v>
      </c>
      <c r="R150" s="53"/>
      <c r="S150" s="54" t="s">
        <v>797</v>
      </c>
      <c r="T150" s="54" t="s">
        <v>1596</v>
      </c>
      <c r="U150" s="54" t="s">
        <v>230</v>
      </c>
      <c r="V150" s="27" t="str">
        <f t="shared" si="2"/>
        <v>OK</v>
      </c>
    </row>
    <row r="151" spans="1:22" ht="122.1" x14ac:dyDescent="0.35">
      <c r="A151" s="55" t="s">
        <v>228</v>
      </c>
      <c r="B151" s="55" t="s">
        <v>231</v>
      </c>
      <c r="C151" s="52">
        <v>5</v>
      </c>
      <c r="D151" s="52" t="s">
        <v>8</v>
      </c>
      <c r="E151" s="52" t="s">
        <v>8</v>
      </c>
      <c r="F151" s="52" t="s">
        <v>8</v>
      </c>
      <c r="G151" s="52" t="s">
        <v>1579</v>
      </c>
      <c r="H151" s="80" t="str">
        <f>IFERROR(IF(LEN(VLOOKUP($A151,Entities!$A$1:$C$116,3,FALSE))=0,"",VLOOKUP($A151,Entities!$A$1:$C$116,3,FALSE)),"")</f>
        <v>A relationship between two PARTYs independent of the reason for that relationship that may result in the bestowing of one or more PARTY ROLEs on the second PARTY.</v>
      </c>
      <c r="I151" s="80" t="str">
        <f>IFERROR(IF(LEN(VLOOKUP($A151,Entities!$A$1:$D$116,4,FALSE))=0,"",VLOOKUP($A151,Entities!$A$1:$D$116,4,FALSE)),"")</f>
        <v/>
      </c>
      <c r="J151" s="80" t="str">
        <f>IFERROR(IF(LEN(VLOOKUP($A151,Entities!$A$1:$E$116,5,FALSE))=0,"",VLOOKUP($A151,Entities!$A$1:$E$116,5,FALSE)),"")</f>
        <v>Party Relationship</v>
      </c>
      <c r="K151" s="80" t="str">
        <f>IFERROR(IF(LEN(VLOOKUP($B151,Attributes!$A$1:$C$379,3,FALSE))=0,"",VLOOKUP($B151,Attributes!$A$1:$C$379,3,FALSE)),"")</f>
        <v>BINARY(40000)</v>
      </c>
      <c r="L151" s="80" t="str">
        <f>IFERROR(IF(LEN(VLOOKUP($B151,Attributes!$A$1:$F$379,6,FALSE))=0,"",VLOOKUP($B151,Attributes!$A$1:$F$379,6,FALSE)),"")</f>
        <v/>
      </c>
      <c r="M151" s="80" t="str">
        <f>IFERROR(IF(LEN(VLOOKUP($B151,Attributes!$A$1:$G$379,7,FALSE))=0,"",VLOOKUP($B151,Attributes!$A$1:$G$379,7,FALSE)),"")</f>
        <v>A digital image of the 2nd PARTY.</v>
      </c>
      <c r="N151" s="80" t="str">
        <f>IFERROR(IF(LEN(VLOOKUP($B151,Attributes!$A$1:$H$379,8,FALSE))=0,"",VLOOKUP($B151,Attributes!$A$1:$H$379,8,FALSE)),"")</f>
        <v>A digital image of the LEARNER. 
This allows for a minimum image size of 1 byte and a maximum image size of 40000 bytes (25kb) allowing for a conversion factor to Base64Binary of at least 1.5.
The product catalogue will state if this data is required by an AWARDING ORGANISATION.
Photos provided should meet the UK passport requirements defined at https://www.gov.uk/photos-for-passports. 
Please see additional guidance on recommended specifications for signatures and photographs in Section 13.</v>
      </c>
      <c r="O151" s="52"/>
      <c r="P151" s="53"/>
      <c r="Q151" s="53" t="s">
        <v>797</v>
      </c>
      <c r="R151" s="53" t="s">
        <v>800</v>
      </c>
      <c r="S151" s="54" t="s">
        <v>437</v>
      </c>
      <c r="T151" s="54" t="s">
        <v>1596</v>
      </c>
      <c r="U151" s="54" t="s">
        <v>231</v>
      </c>
      <c r="V151" s="27" t="str">
        <f t="shared" si="2"/>
        <v>OK</v>
      </c>
    </row>
    <row r="152" spans="1:22" ht="122.1" x14ac:dyDescent="0.35">
      <c r="A152" s="55" t="s">
        <v>228</v>
      </c>
      <c r="B152" s="55" t="s">
        <v>116</v>
      </c>
      <c r="C152" s="52">
        <v>6</v>
      </c>
      <c r="D152" s="52" t="s">
        <v>8</v>
      </c>
      <c r="E152" s="52" t="s">
        <v>6</v>
      </c>
      <c r="F152" s="52" t="s">
        <v>8</v>
      </c>
      <c r="G152" s="52" t="s">
        <v>1579</v>
      </c>
      <c r="H152" s="80" t="str">
        <f>IFERROR(IF(LEN(VLOOKUP($A152,Entities!$A$1:$C$116,3,FALSE))=0,"",VLOOKUP($A152,Entities!$A$1:$C$116,3,FALSE)),"")</f>
        <v>A relationship between two PARTYs independent of the reason for that relationship that may result in the bestowing of one or more PARTY ROLEs on the second PARTY.</v>
      </c>
      <c r="I152" s="80" t="str">
        <f>IFERROR(IF(LEN(VLOOKUP($A152,Entities!$A$1:$D$116,4,FALSE))=0,"",VLOOKUP($A152,Entities!$A$1:$D$116,4,FALSE)),"")</f>
        <v/>
      </c>
      <c r="J152" s="80" t="str">
        <f>IFERROR(IF(LEN(VLOOKUP($A152,Entities!$A$1:$E$116,5,FALSE))=0,"",VLOOKUP($A152,Entities!$A$1:$E$116,5,FALSE)),"")</f>
        <v>Party Relationship</v>
      </c>
      <c r="K152" s="80" t="str">
        <f>IFERROR(IF(LEN(VLOOKUP($B152,Attributes!$A$1:$C$379,3,FALSE))=0,"",VLOOKUP($B152,Attributes!$A$1:$C$379,3,FALSE)),"")</f>
        <v>NVARCHAR(4)</v>
      </c>
      <c r="L152" s="80" t="str">
        <f>IFERROR(IF(LEN(VLOOKUP($B152,Attributes!$A$1:$F$379,6,FALSE))=0,"",VLOOKUP($B152,Attributes!$A$1:$F$379,6,FALSE)),"")</f>
        <v>Digital_Image_File_Type</v>
      </c>
      <c r="M152" s="80" t="str">
        <f>IFERROR(IF(LEN(VLOOKUP($B152,Attributes!$A$1:$G$379,7,FALSE))=0,"",VLOOKUP($B152,Attributes!$A$1:$G$379,7,FALSE)),"")</f>
        <v>A controlled list of values that identifies the file extension type (windows format) that contains a digital image. Values include "jpeg", "bmp".</v>
      </c>
      <c r="N152" s="80" t="str">
        <f>IFERROR(IF(LEN(VLOOKUP($B152,Attributes!$A$1:$H$379,8,FALSE))=0,"",VLOOKUP($B152,Attributes!$A$1:$H$379,8,FALSE)),"")</f>
        <v/>
      </c>
      <c r="O152" s="52"/>
      <c r="P152" s="53"/>
      <c r="Q152" s="53" t="s">
        <v>797</v>
      </c>
      <c r="R152" s="53" t="s">
        <v>417</v>
      </c>
      <c r="S152" s="54" t="s">
        <v>802</v>
      </c>
      <c r="T152" s="54" t="s">
        <v>1596</v>
      </c>
      <c r="U152" s="54" t="s">
        <v>116</v>
      </c>
      <c r="V152" s="27" t="str">
        <f t="shared" si="2"/>
        <v>OK</v>
      </c>
    </row>
    <row r="153" spans="1:22" ht="122.1" x14ac:dyDescent="0.35">
      <c r="A153" s="55" t="s">
        <v>228</v>
      </c>
      <c r="B153" s="55" t="s">
        <v>232</v>
      </c>
      <c r="C153" s="52">
        <v>7</v>
      </c>
      <c r="D153" s="52" t="s">
        <v>8</v>
      </c>
      <c r="E153" s="52" t="s">
        <v>8</v>
      </c>
      <c r="F153" s="52" t="s">
        <v>8</v>
      </c>
      <c r="G153" s="52" t="s">
        <v>1579</v>
      </c>
      <c r="H153" s="80" t="str">
        <f>IFERROR(IF(LEN(VLOOKUP($A153,Entities!$A$1:$C$116,3,FALSE))=0,"",VLOOKUP($A153,Entities!$A$1:$C$116,3,FALSE)),"")</f>
        <v>A relationship between two PARTYs independent of the reason for that relationship that may result in the bestowing of one or more PARTY ROLEs on the second PARTY.</v>
      </c>
      <c r="I153" s="80" t="str">
        <f>IFERROR(IF(LEN(VLOOKUP($A153,Entities!$A$1:$D$116,4,FALSE))=0,"",VLOOKUP($A153,Entities!$A$1:$D$116,4,FALSE)),"")</f>
        <v/>
      </c>
      <c r="J153" s="80" t="str">
        <f>IFERROR(IF(LEN(VLOOKUP($A153,Entities!$A$1:$E$116,5,FALSE))=0,"",VLOOKUP($A153,Entities!$A$1:$E$116,5,FALSE)),"")</f>
        <v>Party Relationship</v>
      </c>
      <c r="K153" s="80" t="str">
        <f>IFERROR(IF(LEN(VLOOKUP($B153,Attributes!$A$1:$C$379,3,FALSE))=0,"",VLOOKUP($B153,Attributes!$A$1:$C$379,3,FALSE)),"")</f>
        <v>DATE</v>
      </c>
      <c r="L153" s="80" t="str">
        <f>IFERROR(IF(LEN(VLOOKUP($B153,Attributes!$A$1:$F$379,6,FALSE))=0,"",VLOOKUP($B153,Attributes!$A$1:$F$379,6,FALSE)),"")</f>
        <v/>
      </c>
      <c r="M153" s="80" t="str">
        <f>IFERROR(IF(LEN(VLOOKUP($B153,Attributes!$A$1:$G$379,7,FALSE))=0,"",VLOOKUP($B153,Attributes!$A$1:$G$379,7,FALSE)),"")</f>
        <v>The date that the currently stored photograph was supplied by the 2nd PARTY.</v>
      </c>
      <c r="N153" s="80" t="str">
        <f>IFERROR(IF(LEN(VLOOKUP($B153,Attributes!$A$1:$H$379,8,FALSE))=0,"",VLOOKUP($B153,Attributes!$A$1:$H$379,8,FALSE)),"")</f>
        <v/>
      </c>
      <c r="O153" s="52"/>
      <c r="P153" s="53"/>
      <c r="Q153" s="53" t="s">
        <v>797</v>
      </c>
      <c r="R153" s="53" t="s">
        <v>417</v>
      </c>
      <c r="S153" s="54" t="s">
        <v>802</v>
      </c>
      <c r="T153" s="54" t="s">
        <v>1596</v>
      </c>
      <c r="U153" s="54" t="s">
        <v>232</v>
      </c>
      <c r="V153" s="27" t="str">
        <f t="shared" si="2"/>
        <v>OK</v>
      </c>
    </row>
    <row r="154" spans="1:22" ht="122.1" x14ac:dyDescent="0.35">
      <c r="A154" s="55" t="s">
        <v>228</v>
      </c>
      <c r="B154" s="55" t="s">
        <v>233</v>
      </c>
      <c r="C154" s="52">
        <v>8</v>
      </c>
      <c r="D154" s="52" t="s">
        <v>8</v>
      </c>
      <c r="E154" s="52" t="s">
        <v>8</v>
      </c>
      <c r="F154" s="52" t="s">
        <v>8</v>
      </c>
      <c r="G154" s="52" t="s">
        <v>1579</v>
      </c>
      <c r="H154" s="80" t="str">
        <f>IFERROR(IF(LEN(VLOOKUP($A154,Entities!$A$1:$C$116,3,FALSE))=0,"",VLOOKUP($A154,Entities!$A$1:$C$116,3,FALSE)),"")</f>
        <v>A relationship between two PARTYs independent of the reason for that relationship that may result in the bestowing of one or more PARTY ROLEs on the second PARTY.</v>
      </c>
      <c r="I154" s="80" t="str">
        <f>IFERROR(IF(LEN(VLOOKUP($A154,Entities!$A$1:$D$116,4,FALSE))=0,"",VLOOKUP($A154,Entities!$A$1:$D$116,4,FALSE)),"")</f>
        <v/>
      </c>
      <c r="J154" s="80" t="str">
        <f>IFERROR(IF(LEN(VLOOKUP($A154,Entities!$A$1:$E$116,5,FALSE))=0,"",VLOOKUP($A154,Entities!$A$1:$E$116,5,FALSE)),"")</f>
        <v>Party Relationship</v>
      </c>
      <c r="K154" s="80" t="str">
        <f>IFERROR(IF(LEN(VLOOKUP($B154,Attributes!$A$1:$C$379,3,FALSE))=0,"",VLOOKUP($B154,Attributes!$A$1:$C$379,3,FALSE)),"")</f>
        <v>BINARY(40000)</v>
      </c>
      <c r="L154" s="80" t="str">
        <f>IFERROR(IF(LEN(VLOOKUP($B154,Attributes!$A$1:$F$379,6,FALSE))=0,"",VLOOKUP($B154,Attributes!$A$1:$F$379,6,FALSE)),"")</f>
        <v/>
      </c>
      <c r="M154" s="80" t="str">
        <f>IFERROR(IF(LEN(VLOOKUP($B154,Attributes!$A$1:$G$379,7,FALSE))=0,"",VLOOKUP($B154,Attributes!$A$1:$G$379,7,FALSE)),"")</f>
        <v>An image of the hand written signature of the 2nd PARTY.</v>
      </c>
      <c r="N154" s="80" t="str">
        <f>IFERROR(IF(LEN(VLOOKUP($B154,Attributes!$A$1:$H$379,8,FALSE))=0,"",VLOOKUP($B154,Attributes!$A$1:$H$379,8,FALSE)),"")</f>
        <v>An image of the hand written signature of the LEARNER. This allows for a minimum image size of 1 byte and a maximum image size of 40000 bytes (25kb) allowing for a conversion factor to Base64Binary of at least 1.5.
The product catalogue will state if this data is required by an AWARDING ORGANISATION.
Please see additional guidance on recommended specifications for signatures and photographs in Section 13.</v>
      </c>
      <c r="O154" s="52"/>
      <c r="P154" s="53"/>
      <c r="Q154" s="53" t="s">
        <v>797</v>
      </c>
      <c r="R154" s="53" t="s">
        <v>417</v>
      </c>
      <c r="S154" s="54" t="s">
        <v>802</v>
      </c>
      <c r="T154" s="54" t="s">
        <v>1596</v>
      </c>
      <c r="U154" s="54" t="s">
        <v>233</v>
      </c>
      <c r="V154" s="27" t="str">
        <f t="shared" si="2"/>
        <v>OK</v>
      </c>
    </row>
    <row r="155" spans="1:22" ht="122.1" x14ac:dyDescent="0.35">
      <c r="A155" s="55" t="s">
        <v>228</v>
      </c>
      <c r="B155" s="55" t="s">
        <v>235</v>
      </c>
      <c r="C155" s="52">
        <v>9</v>
      </c>
      <c r="D155" s="52" t="s">
        <v>8</v>
      </c>
      <c r="E155" s="52" t="s">
        <v>6</v>
      </c>
      <c r="F155" s="52" t="s">
        <v>8</v>
      </c>
      <c r="G155" s="52" t="s">
        <v>1579</v>
      </c>
      <c r="H155" s="80" t="str">
        <f>IFERROR(IF(LEN(VLOOKUP($A155,Entities!$A$1:$C$116,3,FALSE))=0,"",VLOOKUP($A155,Entities!$A$1:$C$116,3,FALSE)),"")</f>
        <v>A relationship between two PARTYs independent of the reason for that relationship that may result in the bestowing of one or more PARTY ROLEs on the second PARTY.</v>
      </c>
      <c r="I155" s="80" t="str">
        <f>IFERROR(IF(LEN(VLOOKUP($A155,Entities!$A$1:$D$116,4,FALSE))=0,"",VLOOKUP($A155,Entities!$A$1:$D$116,4,FALSE)),"")</f>
        <v/>
      </c>
      <c r="J155" s="80" t="str">
        <f>IFERROR(IF(LEN(VLOOKUP($A155,Entities!$A$1:$E$116,5,FALSE))=0,"",VLOOKUP($A155,Entities!$A$1:$E$116,5,FALSE)),"")</f>
        <v>Party Relationship</v>
      </c>
      <c r="K155" s="80" t="str">
        <f>IFERROR(IF(LEN(VLOOKUP($B155,Attributes!$A$1:$C$379,3,FALSE))=0,"",VLOOKUP($B155,Attributes!$A$1:$C$379,3,FALSE)),"")</f>
        <v>NVARCHAR(4)</v>
      </c>
      <c r="L155" s="80" t="str">
        <f>IFERROR(IF(LEN(VLOOKUP($B155,Attributes!$A$1:$F$379,6,FALSE))=0,"",VLOOKUP($B155,Attributes!$A$1:$F$379,6,FALSE)),"")</f>
        <v>Digital_Image_File_Type</v>
      </c>
      <c r="M155" s="80" t="str">
        <f>IFERROR(IF(LEN(VLOOKUP($B155,Attributes!$A$1:$G$379,7,FALSE))=0,"",VLOOKUP($B155,Attributes!$A$1:$G$379,7,FALSE)),"")</f>
        <v>A controlled list of values that identifies the file extension type (windows format) that contains a digital image. Values include "jpeg", "bmp".</v>
      </c>
      <c r="N155" s="80" t="str">
        <f>IFERROR(IF(LEN(VLOOKUP($B155,Attributes!$A$1:$H$379,8,FALSE))=0,"",VLOOKUP($B155,Attributes!$A$1:$H$379,8,FALSE)),"")</f>
        <v xml:space="preserve">This uses the generic Digital Image File Type reference entity. </v>
      </c>
      <c r="O155" s="52"/>
      <c r="P155" s="53"/>
      <c r="Q155" s="53" t="s">
        <v>797</v>
      </c>
      <c r="R155" s="53" t="s">
        <v>417</v>
      </c>
      <c r="S155" s="54" t="s">
        <v>802</v>
      </c>
      <c r="T155" s="54" t="s">
        <v>1596</v>
      </c>
      <c r="U155" s="54" t="s">
        <v>235</v>
      </c>
      <c r="V155" s="27" t="str">
        <f t="shared" si="2"/>
        <v>OK</v>
      </c>
    </row>
    <row r="156" spans="1:22" ht="122.1" x14ac:dyDescent="0.35">
      <c r="A156" s="55" t="s">
        <v>228</v>
      </c>
      <c r="B156" s="55" t="s">
        <v>234</v>
      </c>
      <c r="C156" s="52">
        <v>10</v>
      </c>
      <c r="D156" s="52" t="s">
        <v>8</v>
      </c>
      <c r="E156" s="52" t="s">
        <v>8</v>
      </c>
      <c r="F156" s="52" t="s">
        <v>8</v>
      </c>
      <c r="G156" s="52" t="s">
        <v>1579</v>
      </c>
      <c r="H156" s="80" t="str">
        <f>IFERROR(IF(LEN(VLOOKUP($A156,Entities!$A$1:$C$116,3,FALSE))=0,"",VLOOKUP($A156,Entities!$A$1:$C$116,3,FALSE)),"")</f>
        <v>A relationship between two PARTYs independent of the reason for that relationship that may result in the bestowing of one or more PARTY ROLEs on the second PARTY.</v>
      </c>
      <c r="I156" s="80" t="str">
        <f>IFERROR(IF(LEN(VLOOKUP($A156,Entities!$A$1:$D$116,4,FALSE))=0,"",VLOOKUP($A156,Entities!$A$1:$D$116,4,FALSE)),"")</f>
        <v/>
      </c>
      <c r="J156" s="80" t="str">
        <f>IFERROR(IF(LEN(VLOOKUP($A156,Entities!$A$1:$E$116,5,FALSE))=0,"",VLOOKUP($A156,Entities!$A$1:$E$116,5,FALSE)),"")</f>
        <v>Party Relationship</v>
      </c>
      <c r="K156" s="80" t="str">
        <f>IFERROR(IF(LEN(VLOOKUP($B156,Attributes!$A$1:$C$379,3,FALSE))=0,"",VLOOKUP($B156,Attributes!$A$1:$C$379,3,FALSE)),"")</f>
        <v>DATE</v>
      </c>
      <c r="L156" s="80" t="str">
        <f>IFERROR(IF(LEN(VLOOKUP($B156,Attributes!$A$1:$F$379,6,FALSE))=0,"",VLOOKUP($B156,Attributes!$A$1:$F$379,6,FALSE)),"")</f>
        <v/>
      </c>
      <c r="M156" s="80" t="str">
        <f>IFERROR(IF(LEN(VLOOKUP($B156,Attributes!$A$1:$G$379,7,FALSE))=0,"",VLOOKUP($B156,Attributes!$A$1:$G$379,7,FALSE)),"")</f>
        <v>The date that the currently stored signature was supplied by the 2nd PARTY.</v>
      </c>
      <c r="N156" s="80" t="str">
        <f>IFERROR(IF(LEN(VLOOKUP($B156,Attributes!$A$1:$H$379,8,FALSE))=0,"",VLOOKUP($B156,Attributes!$A$1:$H$379,8,FALSE)),"")</f>
        <v>The date that the currently stored signature was supplied by the LEARNER.</v>
      </c>
      <c r="O156" s="52"/>
      <c r="P156" s="53"/>
      <c r="Q156" s="53" t="s">
        <v>797</v>
      </c>
      <c r="R156" s="53" t="s">
        <v>417</v>
      </c>
      <c r="S156" s="54" t="s">
        <v>802</v>
      </c>
      <c r="T156" s="54" t="s">
        <v>1596</v>
      </c>
      <c r="U156" s="54" t="s">
        <v>234</v>
      </c>
      <c r="V156" s="27" t="str">
        <f t="shared" si="2"/>
        <v>OK</v>
      </c>
    </row>
    <row r="157" spans="1:22" ht="122.1" x14ac:dyDescent="0.35">
      <c r="A157" s="55" t="s">
        <v>228</v>
      </c>
      <c r="B157" s="55" t="s">
        <v>1329</v>
      </c>
      <c r="C157" s="52">
        <v>11</v>
      </c>
      <c r="D157" s="52" t="s">
        <v>8</v>
      </c>
      <c r="E157" s="52" t="s">
        <v>6</v>
      </c>
      <c r="F157" s="52" t="s">
        <v>8</v>
      </c>
      <c r="G157" s="52" t="s">
        <v>1579</v>
      </c>
      <c r="H157" s="80" t="str">
        <f>IFERROR(IF(LEN(VLOOKUP($A157,Entities!$A$1:$C$116,3,FALSE))=0,"",VLOOKUP($A157,Entities!$A$1:$C$116,3,FALSE)),"")</f>
        <v>A relationship between two PARTYs independent of the reason for that relationship that may result in the bestowing of one or more PARTY ROLEs on the second PARTY.</v>
      </c>
      <c r="I157" s="80" t="str">
        <f>IFERROR(IF(LEN(VLOOKUP($A157,Entities!$A$1:$D$116,4,FALSE))=0,"",VLOOKUP($A157,Entities!$A$1:$D$116,4,FALSE)),"")</f>
        <v/>
      </c>
      <c r="J157" s="80" t="str">
        <f>IFERROR(IF(LEN(VLOOKUP($A157,Entities!$A$1:$E$116,5,FALSE))=0,"",VLOOKUP($A157,Entities!$A$1:$E$116,5,FALSE)),"")</f>
        <v>Party Relationship</v>
      </c>
      <c r="K157" s="80" t="str">
        <f>IFERROR(IF(LEN(VLOOKUP($B157,Attributes!$A$1:$C$379,3,FALSE))=0,"",VLOOKUP($B157,Attributes!$A$1:$C$379,3,FALSE)),"")</f>
        <v>NVARCHAR(25)</v>
      </c>
      <c r="L157" s="80" t="str">
        <f>IFERROR(IF(LEN(VLOOKUP($B157,Attributes!$A$1:$F$379,6,FALSE))=0,"",VLOOKUP($B157,Attributes!$A$1:$F$379,6,FALSE)),"")</f>
        <v>Gender_Type</v>
      </c>
      <c r="M157" s="80" t="str">
        <f>IFERROR(IF(LEN(VLOOKUP($B157,Attributes!$A$1:$G$379,7,FALSE))=0,"",VLOOKUP($B157,Attributes!$A$1:$G$379,7,FALSE)),"")</f>
        <v>A controlled list of values that identifies a PERSON's private sense of, and subjective experience of, their own gender. Values are "Man", "Woman", "Other", "Not Known". Gender may be different from the PERSON's LEGAL SEX (for which values are "Male", "Female", "Not Applicable", "Not Known") or BIOLOGICAL SEX.</v>
      </c>
      <c r="N157" s="80" t="str">
        <f>IFERROR(IF(LEN(VLOOKUP($B157,Attributes!$A$1:$H$379,8,FALSE))=0,"",VLOOKUP($B157,Attributes!$A$1:$H$379,8,FALSE)),"")</f>
        <v/>
      </c>
      <c r="O157" s="52"/>
      <c r="P157" s="53"/>
      <c r="Q157" s="53" t="s">
        <v>797</v>
      </c>
      <c r="R157" s="53" t="s">
        <v>417</v>
      </c>
      <c r="S157" s="54" t="s">
        <v>802</v>
      </c>
      <c r="T157" s="54" t="s">
        <v>1596</v>
      </c>
      <c r="U157" s="54" t="s">
        <v>1329</v>
      </c>
      <c r="V157" s="27" t="str">
        <f t="shared" si="2"/>
        <v>OK</v>
      </c>
    </row>
    <row r="158" spans="1:22" ht="111" x14ac:dyDescent="0.35">
      <c r="A158" s="55" t="s">
        <v>323</v>
      </c>
      <c r="B158" s="55" t="s">
        <v>5</v>
      </c>
      <c r="C158" s="52">
        <v>1</v>
      </c>
      <c r="D158" s="52" t="s">
        <v>6</v>
      </c>
      <c r="E158" s="52" t="s">
        <v>6</v>
      </c>
      <c r="F158" s="52" t="s">
        <v>6</v>
      </c>
      <c r="G158" s="52" t="s">
        <v>1579</v>
      </c>
      <c r="H158" s="80" t="str">
        <f>IFERROR(IF(LEN(VLOOKUP($A158,Entities!$A$1:$C$116,3,FALSE))=0,"",VLOOKUP($A158,Entities!$A$1:$C$116,3,FALSE)),"")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58" s="80" t="str">
        <f>IFERROR(IF(LEN(VLOOKUP($A158,Entities!$A$1:$D$116,4,FALSE))=0,"",VLOOKUP($A158,Entities!$A$1:$D$116,4,FALSE)),"")</f>
        <v/>
      </c>
      <c r="J158" s="80" t="str">
        <f>IFERROR(IF(LEN(VLOOKUP($A158,Entities!$A$1:$E$116,5,FALSE))=0,"",VLOOKUP($A158,Entities!$A$1:$E$116,5,FALSE)),"")</f>
        <v>Party Relationship Contact</v>
      </c>
      <c r="K158" s="80" t="str">
        <f>IFERROR(IF(LEN(VLOOKUP($B158,Attributes!$A$1:$C$379,3,FALSE))=0,"",VLOOKUP($B158,Attributes!$A$1:$C$379,3,FALSE)),"")</f>
        <v>NVARCHAR(32)</v>
      </c>
      <c r="L158" s="80" t="str">
        <f>IFERROR(IF(LEN(VLOOKUP($B158,Attributes!$A$1:$F$379,6,FALSE))=0,"",VLOOKUP($B158,Attributes!$A$1:$F$379,6,FALSE)),"")</f>
        <v/>
      </c>
      <c r="M158" s="80" t="str">
        <f>IFERROR(IF(LEN(VLOOKUP($B158,Attributes!$A$1:$G$379,7,FALSE))=0,"",VLOOKUP($B158,Attributes!$A$1:$G$379,7,FALSE)),"")</f>
        <v>A value that denotes and distinguishes the PARTY.</v>
      </c>
      <c r="N158" s="80" t="str">
        <f>IFERROR(IF(LEN(VLOOKUP($B158,Attributes!$A$1:$H$379,8,FALSE))=0,"",VLOOKUP($B158,Attributes!$A$1:$H$379,8,FALSE)),"")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58" s="52"/>
      <c r="P158" s="53"/>
      <c r="Q158" s="53" t="s">
        <v>795</v>
      </c>
      <c r="R158" s="53"/>
      <c r="S158" s="54" t="s">
        <v>795</v>
      </c>
      <c r="T158" s="54" t="s">
        <v>1610</v>
      </c>
      <c r="U158" s="54" t="s">
        <v>5</v>
      </c>
      <c r="V158" s="27" t="str">
        <f t="shared" si="2"/>
        <v>OK</v>
      </c>
    </row>
    <row r="159" spans="1:22" ht="111" x14ac:dyDescent="0.35">
      <c r="A159" s="55" t="s">
        <v>323</v>
      </c>
      <c r="B159" s="55" t="s">
        <v>36</v>
      </c>
      <c r="C159" s="52">
        <v>2</v>
      </c>
      <c r="D159" s="52" t="s">
        <v>6</v>
      </c>
      <c r="E159" s="52" t="s">
        <v>6</v>
      </c>
      <c r="F159" s="52" t="s">
        <v>6</v>
      </c>
      <c r="G159" s="52" t="s">
        <v>1579</v>
      </c>
      <c r="H159" s="80" t="str">
        <f>IFERROR(IF(LEN(VLOOKUP($A159,Entities!$A$1:$C$116,3,FALSE))=0,"",VLOOKUP($A159,Entities!$A$1:$C$116,3,FALSE)),"")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59" s="80" t="str">
        <f>IFERROR(IF(LEN(VLOOKUP($A159,Entities!$A$1:$D$116,4,FALSE))=0,"",VLOOKUP($A159,Entities!$A$1:$D$116,4,FALSE)),"")</f>
        <v/>
      </c>
      <c r="J159" s="80" t="str">
        <f>IFERROR(IF(LEN(VLOOKUP($A159,Entities!$A$1:$E$116,5,FALSE))=0,"",VLOOKUP($A159,Entities!$A$1:$E$116,5,FALSE)),"")</f>
        <v>Party Relationship Contact</v>
      </c>
      <c r="K159" s="80" t="str">
        <f>IFERROR(IF(LEN(VLOOKUP($B159,Attributes!$A$1:$C$379,3,FALSE))=0,"",VLOOKUP($B159,Attributes!$A$1:$C$379,3,FALSE)),"")</f>
        <v>NVARCHAR(32)</v>
      </c>
      <c r="L159" s="80" t="str">
        <f>IFERROR(IF(LEN(VLOOKUP($B159,Attributes!$A$1:$F$379,6,FALSE))=0,"",VLOOKUP($B159,Attributes!$A$1:$F$379,6,FALSE)),"")</f>
        <v/>
      </c>
      <c r="M159" s="80" t="str">
        <f>IFERROR(IF(LEN(VLOOKUP($B159,Attributes!$A$1:$G$379,7,FALSE))=0,"",VLOOKUP($B159,Attributes!$A$1:$G$379,7,FALSE)),"")</f>
        <v>A value that denotes and distinguishes the PARTY.</v>
      </c>
      <c r="N159" s="80" t="str">
        <f>IFERROR(IF(LEN(VLOOKUP($B159,Attributes!$A$1:$H$379,8,FALSE))=0,"",VLOOKUP($B159,Attributes!$A$1:$H$379,8,FALSE)),"")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59" s="52"/>
      <c r="P159" s="53"/>
      <c r="Q159" s="53" t="s">
        <v>795</v>
      </c>
      <c r="R159" s="53"/>
      <c r="S159" s="54" t="s">
        <v>795</v>
      </c>
      <c r="T159" s="54" t="s">
        <v>1610</v>
      </c>
      <c r="U159" s="54" t="s">
        <v>36</v>
      </c>
      <c r="V159" s="27" t="str">
        <f t="shared" si="2"/>
        <v>OK</v>
      </c>
    </row>
    <row r="160" spans="1:22" ht="111" x14ac:dyDescent="0.35">
      <c r="A160" s="55" t="s">
        <v>323</v>
      </c>
      <c r="B160" s="55" t="s">
        <v>322</v>
      </c>
      <c r="C160" s="52">
        <v>3</v>
      </c>
      <c r="D160" s="52" t="s">
        <v>6</v>
      </c>
      <c r="E160" s="52" t="s">
        <v>6</v>
      </c>
      <c r="F160" s="52" t="s">
        <v>6</v>
      </c>
      <c r="G160" s="52" t="s">
        <v>1579</v>
      </c>
      <c r="H160" s="80" t="str">
        <f>IFERROR(IF(LEN(VLOOKUP($A160,Entities!$A$1:$C$116,3,FALSE))=0,"",VLOOKUP($A160,Entities!$A$1:$C$116,3,FALSE)),"")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0" s="80" t="str">
        <f>IFERROR(IF(LEN(VLOOKUP($A160,Entities!$A$1:$D$116,4,FALSE))=0,"",VLOOKUP($A160,Entities!$A$1:$D$116,4,FALSE)),"")</f>
        <v/>
      </c>
      <c r="J160" s="80" t="str">
        <f>IFERROR(IF(LEN(VLOOKUP($A160,Entities!$A$1:$E$116,5,FALSE))=0,"",VLOOKUP($A160,Entities!$A$1:$E$116,5,FALSE)),"")</f>
        <v>Party Relationship Contact</v>
      </c>
      <c r="K160" s="80" t="str">
        <f>IFERROR(IF(LEN(VLOOKUP($B160,Attributes!$A$1:$C$379,3,FALSE))=0,"",VLOOKUP($B160,Attributes!$A$1:$C$379,3,FALSE)),"")</f>
        <v>NVARCHAR(32)</v>
      </c>
      <c r="L160" s="80" t="str">
        <f>IFERROR(IF(LEN(VLOOKUP($B160,Attributes!$A$1:$F$379,6,FALSE))=0,"",VLOOKUP($B160,Attributes!$A$1:$F$379,6,FALSE)),"")</f>
        <v/>
      </c>
      <c r="M160" s="80" t="str">
        <f>IFERROR(IF(LEN(VLOOKUP($B160,Attributes!$A$1:$G$379,7,FALSE))=0,"",VLOOKUP($B160,Attributes!$A$1:$G$379,7,FALSE)),"")</f>
        <v>A value that denotes and uniquely identifies the PARTY.</v>
      </c>
      <c r="N160" s="80" t="str">
        <f>IFERROR(IF(LEN(VLOOKUP($B160,Attributes!$A$1:$H$379,8,FALSE))=0,"",VLOOKUP($B160,Attributes!$A$1:$H$379,8,FALSE)),"")</f>
        <v>eg Learner Id, Centre Id, Awarding Organisation Id</v>
      </c>
      <c r="O160" s="52"/>
      <c r="P160" s="53"/>
      <c r="Q160" s="53" t="s">
        <v>795</v>
      </c>
      <c r="R160" s="53"/>
      <c r="S160" s="54" t="s">
        <v>795</v>
      </c>
      <c r="T160" s="54" t="s">
        <v>1610</v>
      </c>
      <c r="U160" s="54" t="s">
        <v>322</v>
      </c>
      <c r="V160" s="27" t="str">
        <f t="shared" si="2"/>
        <v>OK</v>
      </c>
    </row>
    <row r="161" spans="1:22" ht="111" x14ac:dyDescent="0.35">
      <c r="A161" s="55" t="s">
        <v>323</v>
      </c>
      <c r="B161" s="55" t="s">
        <v>336</v>
      </c>
      <c r="C161" s="52">
        <v>4</v>
      </c>
      <c r="D161" s="52" t="s">
        <v>6</v>
      </c>
      <c r="E161" s="52" t="s">
        <v>6</v>
      </c>
      <c r="F161" s="52" t="s">
        <v>6</v>
      </c>
      <c r="G161" s="52" t="s">
        <v>1579</v>
      </c>
      <c r="H161" s="80" t="str">
        <f>IFERROR(IF(LEN(VLOOKUP($A161,Entities!$A$1:$C$116,3,FALSE))=0,"",VLOOKUP($A161,Entities!$A$1:$C$116,3,FALSE)),"")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1" s="80" t="str">
        <f>IFERROR(IF(LEN(VLOOKUP($A161,Entities!$A$1:$D$116,4,FALSE))=0,"",VLOOKUP($A161,Entities!$A$1:$D$116,4,FALSE)),"")</f>
        <v/>
      </c>
      <c r="J161" s="80" t="str">
        <f>IFERROR(IF(LEN(VLOOKUP($A161,Entities!$A$1:$E$116,5,FALSE))=0,"",VLOOKUP($A161,Entities!$A$1:$E$116,5,FALSE)),"")</f>
        <v>Party Relationship Contact</v>
      </c>
      <c r="K161" s="80" t="str">
        <f>IFERROR(IF(LEN(VLOOKUP($B161,Attributes!$A$1:$C$379,3,FALSE))=0,"",VLOOKUP($B161,Attributes!$A$1:$C$379,3,FALSE)),"")</f>
        <v>VARCHAR(600)</v>
      </c>
      <c r="L161" s="80" t="str">
        <f>IFERROR(IF(LEN(VLOOKUP($B161,Attributes!$A$1:$F$379,6,FALSE))=0,"",VLOOKUP($B161,Attributes!$A$1:$F$379,6,FALSE)),"")</f>
        <v/>
      </c>
      <c r="M161" s="80" t="str">
        <f>IFERROR(IF(LEN(VLOOKUP($B161,Attributes!$A$1:$G$379,7,FALSE))=0,"",VLOOKUP($B161,Attributes!$A$1:$G$379,7,FALSE)),"")</f>
        <v>A value that denotes and distinguishes the LOCATOR.</v>
      </c>
      <c r="N161" s="80" t="str">
        <f>IFERROR(IF(LEN(VLOOKUP($B161,Attributes!$A$1:$H$379,8,FALSE))=0,"",VLOOKUP($B161,Attributes!$A$1:$H$379,8,FALSE)),"")</f>
        <v/>
      </c>
      <c r="O161" s="52"/>
      <c r="P161" s="53"/>
      <c r="Q161" s="53" t="s">
        <v>795</v>
      </c>
      <c r="R161" s="53"/>
      <c r="S161" s="54" t="s">
        <v>795</v>
      </c>
      <c r="T161" s="54" t="s">
        <v>1610</v>
      </c>
      <c r="U161" s="54" t="s">
        <v>336</v>
      </c>
      <c r="V161" s="27" t="str">
        <f t="shared" si="2"/>
        <v>OK</v>
      </c>
    </row>
    <row r="162" spans="1:22" ht="199.8" x14ac:dyDescent="0.35">
      <c r="A162" s="55" t="s">
        <v>323</v>
      </c>
      <c r="B162" s="55" t="s">
        <v>1780</v>
      </c>
      <c r="C162" s="52">
        <v>5</v>
      </c>
      <c r="D162" s="52" t="s">
        <v>8</v>
      </c>
      <c r="E162" s="52" t="s">
        <v>6</v>
      </c>
      <c r="F162" s="52" t="s">
        <v>8</v>
      </c>
      <c r="G162" s="52" t="s">
        <v>1579</v>
      </c>
      <c r="H162" s="80" t="str">
        <f>IFERROR(IF(LEN(VLOOKUP($A162,Entities!$A$1:$C$116,3,FALSE))=0,"",VLOOKUP($A162,Entities!$A$1:$C$116,3,FALSE)),"")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2" s="80" t="str">
        <f>IFERROR(IF(LEN(VLOOKUP($A162,Entities!$A$1:$D$116,4,FALSE))=0,"",VLOOKUP($A162,Entities!$A$1:$D$116,4,FALSE)),"")</f>
        <v/>
      </c>
      <c r="J162" s="80" t="str">
        <f>IFERROR(IF(LEN(VLOOKUP($A162,Entities!$A$1:$E$116,5,FALSE))=0,"",VLOOKUP($A162,Entities!$A$1:$E$116,5,FALSE)),"")</f>
        <v>Party Relationship Contact</v>
      </c>
      <c r="K162" s="80" t="str">
        <f>IFERROR(IF(LEN(VLOOKUP($B162,Attributes!$A$1:$C$379,3,FALSE))=0,"",VLOOKUP($B162,Attributes!$A$1:$C$379,3,FALSE)),"")</f>
        <v>NVARCHAR(50)</v>
      </c>
      <c r="L162" s="80" t="str">
        <f>IFERROR(IF(LEN(VLOOKUP($B162,Attributes!$A$1:$F$379,6,FALSE))=0,"",VLOOKUP($B162,Attributes!$A$1:$F$379,6,FALSE)),"")</f>
        <v>Party_Name_Type</v>
      </c>
      <c r="M162" s="80" t="str">
        <f>IFERROR(IF(LEN(VLOOKUP($B162,Attributes!$A$1:$G$379,7,FALSE))=0,"",VLOOKUP($B162,Attributes!$A$1:$G$379,7,FALSE)),"")</f>
        <v>A controlled list of values that identifies the use of the party name. Values include "Full" and "Known as".</v>
      </c>
      <c r="N162" s="80" t="str">
        <f>IFERROR(IF(LEN(VLOOKUP($B162,Attributes!$A$1:$H$379,8,FALSE))=0,"",VLOOKUP($B162,Attributes!$A$1:$H$379,8,FALSE)),"")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62" s="52"/>
      <c r="P162" s="53"/>
      <c r="Q162" s="53" t="s">
        <v>795</v>
      </c>
      <c r="R162" s="53"/>
      <c r="S162" s="54" t="s">
        <v>795</v>
      </c>
      <c r="T162" s="54" t="s">
        <v>1597</v>
      </c>
      <c r="U162" s="54" t="s">
        <v>1780</v>
      </c>
      <c r="V162" s="27" t="str">
        <f t="shared" si="2"/>
        <v>OK</v>
      </c>
    </row>
    <row r="163" spans="1:22" ht="111" x14ac:dyDescent="0.35">
      <c r="A163" s="55" t="s">
        <v>323</v>
      </c>
      <c r="B163" s="55" t="s">
        <v>27</v>
      </c>
      <c r="C163" s="52">
        <v>6</v>
      </c>
      <c r="D163" s="52" t="s">
        <v>8</v>
      </c>
      <c r="E163" s="52" t="s">
        <v>6</v>
      </c>
      <c r="F163" s="52" t="s">
        <v>8</v>
      </c>
      <c r="G163" s="52" t="s">
        <v>1579</v>
      </c>
      <c r="H163" s="80" t="str">
        <f>IFERROR(IF(LEN(VLOOKUP($A163,Entities!$A$1:$C$116,3,FALSE))=0,"",VLOOKUP($A163,Entities!$A$1:$C$116,3,FALSE)),"")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3" s="80" t="str">
        <f>IFERROR(IF(LEN(VLOOKUP($A163,Entities!$A$1:$D$116,4,FALSE))=0,"",VLOOKUP($A163,Entities!$A$1:$D$116,4,FALSE)),"")</f>
        <v/>
      </c>
      <c r="J163" s="80" t="str">
        <f>IFERROR(IF(LEN(VLOOKUP($A163,Entities!$A$1:$E$116,5,FALSE))=0,"",VLOOKUP($A163,Entities!$A$1:$E$116,5,FALSE)),"")</f>
        <v>Party Relationship Contact</v>
      </c>
      <c r="K163" s="80" t="str">
        <f>IFERROR(IF(LEN(VLOOKUP($B163,Attributes!$A$1:$C$379,3,FALSE))=0,"",VLOOKUP($B163,Attributes!$A$1:$C$379,3,FALSE)),"")</f>
        <v>DATE</v>
      </c>
      <c r="L163" s="80" t="str">
        <f>IFERROR(IF(LEN(VLOOKUP($B163,Attributes!$A$1:$F$379,6,FALSE))=0,"",VLOOKUP($B163,Attributes!$A$1:$F$379,6,FALSE)),"")</f>
        <v/>
      </c>
      <c r="M163" s="80" t="str">
        <f>IFERROR(IF(LEN(VLOOKUP($B163,Attributes!$A$1:$G$379,7,FALSE))=0,"",VLOOKUP($B163,Attributes!$A$1:$G$379,7,FALSE)),"")</f>
        <v>The date from which the PARTY NAME commenced.</v>
      </c>
      <c r="N163" s="80" t="str">
        <f>IFERROR(IF(LEN(VLOOKUP($B163,Attributes!$A$1:$H$379,8,FALSE))=0,"",VLOOKUP($B163,Attributes!$A$1:$H$379,8,FALSE)),"")</f>
        <v>Where the party name relates to a learner, this will generally be the date of birth unless a name change has taken place, eg marriage. In the case of a name change it will be the date that change was registered on the centre system.</v>
      </c>
      <c r="O163" s="52"/>
      <c r="P163" s="53"/>
      <c r="Q163" s="53" t="s">
        <v>796</v>
      </c>
      <c r="R163" s="53"/>
      <c r="S163" s="54" t="s">
        <v>796</v>
      </c>
      <c r="T163" s="54" t="s">
        <v>1597</v>
      </c>
      <c r="U163" s="54" t="s">
        <v>27</v>
      </c>
      <c r="V163" s="27" t="str">
        <f t="shared" si="2"/>
        <v>OK</v>
      </c>
    </row>
    <row r="164" spans="1:22" ht="111" x14ac:dyDescent="0.35">
      <c r="A164" s="55" t="s">
        <v>323</v>
      </c>
      <c r="B164" s="55" t="s">
        <v>333</v>
      </c>
      <c r="C164" s="52">
        <v>7</v>
      </c>
      <c r="D164" s="52" t="s">
        <v>8</v>
      </c>
      <c r="E164" s="52" t="s">
        <v>6</v>
      </c>
      <c r="F164" s="52" t="s">
        <v>6</v>
      </c>
      <c r="G164" s="52" t="s">
        <v>1579</v>
      </c>
      <c r="H164" s="80" t="str">
        <f>IFERROR(IF(LEN(VLOOKUP($A164,Entities!$A$1:$C$116,3,FALSE))=0,"",VLOOKUP($A164,Entities!$A$1:$C$116,3,FALSE)),"")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4" s="80" t="str">
        <f>IFERROR(IF(LEN(VLOOKUP($A164,Entities!$A$1:$D$116,4,FALSE))=0,"",VLOOKUP($A164,Entities!$A$1:$D$116,4,FALSE)),"")</f>
        <v/>
      </c>
      <c r="J164" s="80" t="str">
        <f>IFERROR(IF(LEN(VLOOKUP($A164,Entities!$A$1:$E$116,5,FALSE))=0,"",VLOOKUP($A164,Entities!$A$1:$E$116,5,FALSE)),"")</f>
        <v>Party Relationship Contact</v>
      </c>
      <c r="K164" s="80" t="str">
        <f>IFERROR(IF(LEN(VLOOKUP($B164,Attributes!$A$1:$C$379,3,FALSE))=0,"",VLOOKUP($B164,Attributes!$A$1:$C$379,3,FALSE)),"")</f>
        <v>NVARCHAR(50)</v>
      </c>
      <c r="L164" s="80" t="str">
        <f>IFERROR(IF(LEN(VLOOKUP($B164,Attributes!$A$1:$F$379,6,FALSE))=0,"",VLOOKUP($B164,Attributes!$A$1:$F$379,6,FALSE)),"")</f>
        <v>Party_Contact_Use_Type</v>
      </c>
      <c r="M164" s="80" t="str">
        <f>IFERROR(IF(LEN(VLOOKUP($B164,Attributes!$A$1:$G$379,7,FALSE))=0,"",VLOOKUP($B164,Attributes!$A$1:$G$379,7,FALSE)),"")</f>
        <v>A controlled list of values that identifies the particular use of a PARTY RELATIONSHIP CONTACT in a particular circumstance. Values include "Main" ,"Alternate", "Delivery", "Day Time".</v>
      </c>
      <c r="N164" s="80" t="str">
        <f>IFERROR(IF(LEN(VLOOKUP($B164,Attributes!$A$1:$H$379,8,FALSE))=0,"",VLOOKUP($B164,Attributes!$A$1:$H$379,8,FALSE)),"")</f>
        <v/>
      </c>
      <c r="O164" s="52"/>
      <c r="P164" s="53"/>
      <c r="Q164" s="53" t="s">
        <v>796</v>
      </c>
      <c r="R164" s="53"/>
      <c r="S164" s="54" t="s">
        <v>796</v>
      </c>
      <c r="T164" s="54" t="s">
        <v>1597</v>
      </c>
      <c r="U164" s="54" t="s">
        <v>333</v>
      </c>
      <c r="V164" s="27" t="str">
        <f t="shared" si="2"/>
        <v>OK</v>
      </c>
    </row>
    <row r="165" spans="1:22" ht="111" x14ac:dyDescent="0.35">
      <c r="A165" s="55" t="s">
        <v>323</v>
      </c>
      <c r="B165" s="55" t="s">
        <v>1312</v>
      </c>
      <c r="C165" s="52">
        <v>8</v>
      </c>
      <c r="D165" s="52" t="s">
        <v>8</v>
      </c>
      <c r="E165" s="52" t="s">
        <v>8</v>
      </c>
      <c r="F165" s="52" t="s">
        <v>8</v>
      </c>
      <c r="G165" s="52" t="s">
        <v>1579</v>
      </c>
      <c r="H165" s="80" t="str">
        <f>IFERROR(IF(LEN(VLOOKUP($A165,Entities!$A$1:$C$116,3,FALSE))=0,"",VLOOKUP($A165,Entities!$A$1:$C$116,3,FALSE)),"")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5" s="80" t="str">
        <f>IFERROR(IF(LEN(VLOOKUP($A165,Entities!$A$1:$D$116,4,FALSE))=0,"",VLOOKUP($A165,Entities!$A$1:$D$116,4,FALSE)),"")</f>
        <v/>
      </c>
      <c r="J165" s="80" t="str">
        <f>IFERROR(IF(LEN(VLOOKUP($A165,Entities!$A$1:$E$116,5,FALSE))=0,"",VLOOKUP($A165,Entities!$A$1:$E$116,5,FALSE)),"")</f>
        <v>Party Relationship Contact</v>
      </c>
      <c r="K165" s="80" t="str">
        <f>IFERROR(IF(LEN(VLOOKUP($B165,Attributes!$A$1:$C$379,3,FALSE))=0,"",VLOOKUP($B165,Attributes!$A$1:$C$379,3,FALSE)),"")</f>
        <v>DATE</v>
      </c>
      <c r="L165" s="80" t="str">
        <f>IFERROR(IF(LEN(VLOOKUP($B165,Attributes!$A$1:$F$379,6,FALSE))=0,"",VLOOKUP($B165,Attributes!$A$1:$F$379,6,FALSE)),"")</f>
        <v/>
      </c>
      <c r="M165" s="80" t="str">
        <f>IFERROR(IF(LEN(VLOOKUP($B165,Attributes!$A$1:$G$379,7,FALSE))=0,"",VLOOKUP($B165,Attributes!$A$1:$G$379,7,FALSE)),"")</f>
        <v>The date from which the Party Relationship Contact is effective.</v>
      </c>
      <c r="N165" s="80" t="str">
        <f>IFERROR(IF(LEN(VLOOKUP($B165,Attributes!$A$1:$H$379,8,FALSE))=0,"",VLOOKUP($B165,Attributes!$A$1:$H$379,8,FALSE)),"")</f>
        <v/>
      </c>
      <c r="O165" s="52"/>
      <c r="P165" s="53"/>
      <c r="Q165" s="53" t="s">
        <v>795</v>
      </c>
      <c r="R165" s="53"/>
      <c r="S165" s="54" t="s">
        <v>795</v>
      </c>
      <c r="T165" s="54" t="s">
        <v>1597</v>
      </c>
      <c r="U165" s="54" t="s">
        <v>1312</v>
      </c>
      <c r="V165" s="27" t="str">
        <f t="shared" si="2"/>
        <v>OK</v>
      </c>
    </row>
    <row r="166" spans="1:22" ht="111" x14ac:dyDescent="0.35">
      <c r="A166" s="55" t="s">
        <v>323</v>
      </c>
      <c r="B166" s="55" t="s">
        <v>1313</v>
      </c>
      <c r="C166" s="52">
        <v>9</v>
      </c>
      <c r="D166" s="52" t="s">
        <v>8</v>
      </c>
      <c r="E166" s="52" t="s">
        <v>8</v>
      </c>
      <c r="F166" s="52" t="s">
        <v>8</v>
      </c>
      <c r="G166" s="52" t="s">
        <v>1579</v>
      </c>
      <c r="H166" s="80" t="str">
        <f>IFERROR(IF(LEN(VLOOKUP($A166,Entities!$A$1:$C$116,3,FALSE))=0,"",VLOOKUP($A166,Entities!$A$1:$C$116,3,FALSE)),"")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6" s="80" t="str">
        <f>IFERROR(IF(LEN(VLOOKUP($A166,Entities!$A$1:$D$116,4,FALSE))=0,"",VLOOKUP($A166,Entities!$A$1:$D$116,4,FALSE)),"")</f>
        <v/>
      </c>
      <c r="J166" s="80" t="str">
        <f>IFERROR(IF(LEN(VLOOKUP($A166,Entities!$A$1:$E$116,5,FALSE))=0,"",VLOOKUP($A166,Entities!$A$1:$E$116,5,FALSE)),"")</f>
        <v>Party Relationship Contact</v>
      </c>
      <c r="K166" s="80" t="str">
        <f>IFERROR(IF(LEN(VLOOKUP($B166,Attributes!$A$1:$C$379,3,FALSE))=0,"",VLOOKUP($B166,Attributes!$A$1:$C$379,3,FALSE)),"")</f>
        <v>DATE</v>
      </c>
      <c r="L166" s="80" t="str">
        <f>IFERROR(IF(LEN(VLOOKUP($B166,Attributes!$A$1:$F$379,6,FALSE))=0,"",VLOOKUP($B166,Attributes!$A$1:$F$379,6,FALSE)),"")</f>
        <v/>
      </c>
      <c r="M166" s="80" t="str">
        <f>IFERROR(IF(LEN(VLOOKUP($B166,Attributes!$A$1:$G$379,7,FALSE))=0,"",VLOOKUP($B166,Attributes!$A$1:$G$379,7,FALSE)),"")</f>
        <v>The date from which the Party Relationship Contact ceases to be effective.</v>
      </c>
      <c r="N166" s="80" t="str">
        <f>IFERROR(IF(LEN(VLOOKUP($B166,Attributes!$A$1:$H$379,8,FALSE))=0,"",VLOOKUP($B166,Attributes!$A$1:$H$379,8,FALSE)),"")</f>
        <v/>
      </c>
      <c r="O166" s="52"/>
      <c r="P166" s="53"/>
      <c r="Q166" s="53" t="s">
        <v>795</v>
      </c>
      <c r="R166" s="53"/>
      <c r="S166" s="54" t="s">
        <v>795</v>
      </c>
      <c r="T166" s="54" t="s">
        <v>1597</v>
      </c>
      <c r="U166" s="54" t="s">
        <v>1313</v>
      </c>
      <c r="V166" s="27" t="str">
        <f t="shared" si="2"/>
        <v>OK</v>
      </c>
    </row>
    <row r="167" spans="1:22" ht="111" x14ac:dyDescent="0.35">
      <c r="A167" s="55" t="s">
        <v>323</v>
      </c>
      <c r="B167" s="55" t="s">
        <v>1314</v>
      </c>
      <c r="C167" s="52">
        <v>10</v>
      </c>
      <c r="D167" s="52" t="s">
        <v>8</v>
      </c>
      <c r="E167" s="52" t="s">
        <v>8</v>
      </c>
      <c r="F167" s="52" t="s">
        <v>8</v>
      </c>
      <c r="G167" s="52" t="s">
        <v>1579</v>
      </c>
      <c r="H167" s="80" t="str">
        <f>IFERROR(IF(LEN(VLOOKUP($A167,Entities!$A$1:$C$116,3,FALSE))=0,"",VLOOKUP($A167,Entities!$A$1:$C$116,3,FALSE)),"")</f>
        <v>The relationship of the contact to the Party_Id_2nd can also be recorded. This is an informal statement of relationship and must not be used as formal identification of the relationship. If a formal identification of a relationship is required to be recorded then this must be done via a PARTY RELATIONSHIP PERSONAL RELATIONSHIP.  Where the contact is the Party_Id_2nd as in the case of identifying a mobile telephone number for the Party_Id_2nd, then the relationship will be blank as the fact that the contact is for the Party_2nd can be ascertained by the Party_Id_2nd and the Party_Id_Contact having the same values.</v>
      </c>
      <c r="I167" s="80" t="str">
        <f>IFERROR(IF(LEN(VLOOKUP($A167,Entities!$A$1:$D$116,4,FALSE))=0,"",VLOOKUP($A167,Entities!$A$1:$D$116,4,FALSE)),"")</f>
        <v/>
      </c>
      <c r="J167" s="80" t="str">
        <f>IFERROR(IF(LEN(VLOOKUP($A167,Entities!$A$1:$E$116,5,FALSE))=0,"",VLOOKUP($A167,Entities!$A$1:$E$116,5,FALSE)),"")</f>
        <v>Party Relationship Contact</v>
      </c>
      <c r="K167" s="80" t="str">
        <f>IFERROR(IF(LEN(VLOOKUP($B167,Attributes!$A$1:$C$379,3,FALSE))=0,"",VLOOKUP($B167,Attributes!$A$1:$C$379,3,FALSE)),"")</f>
        <v>NVARCHAR(50)</v>
      </c>
      <c r="L167" s="80" t="str">
        <f>IFERROR(IF(LEN(VLOOKUP($B167,Attributes!$A$1:$F$379,6,FALSE))=0,"",VLOOKUP($B167,Attributes!$A$1:$F$379,6,FALSE)),"")</f>
        <v/>
      </c>
      <c r="M167" s="80" t="str">
        <f>IFERROR(IF(LEN(VLOOKUP($B167,Attributes!$A$1:$G$379,7,FALSE))=0,"",VLOOKUP($B167,Attributes!$A$1:$G$379,7,FALSE)),"")</f>
        <v>The relationship of the contact to the Party_Id_2nd.</v>
      </c>
      <c r="N167" s="80" t="str">
        <f>IFERROR(IF(LEN(VLOOKUP($B167,Attributes!$A$1:$H$379,8,FALSE))=0,"",VLOOKUP($B167,Attributes!$A$1:$H$379,8,FALSE)),"")</f>
        <v/>
      </c>
      <c r="O167" s="52"/>
      <c r="P167" s="53"/>
      <c r="Q167" s="53" t="s">
        <v>796</v>
      </c>
      <c r="R167" s="53"/>
      <c r="S167" s="54" t="s">
        <v>796</v>
      </c>
      <c r="T167" s="54" t="s">
        <v>1597</v>
      </c>
      <c r="U167" s="54" t="s">
        <v>1314</v>
      </c>
      <c r="V167" s="27" t="str">
        <f t="shared" si="2"/>
        <v>OK</v>
      </c>
    </row>
    <row r="168" spans="1:22" ht="111" x14ac:dyDescent="0.35">
      <c r="A168" s="55" t="s">
        <v>236</v>
      </c>
      <c r="B168" s="55" t="s">
        <v>5</v>
      </c>
      <c r="C168" s="52">
        <v>1</v>
      </c>
      <c r="D168" s="52" t="s">
        <v>6</v>
      </c>
      <c r="E168" s="52" t="s">
        <v>6</v>
      </c>
      <c r="F168" s="52" t="s">
        <v>6</v>
      </c>
      <c r="G168" s="52" t="s">
        <v>1579</v>
      </c>
      <c r="H168" s="80" t="str">
        <f>IFERROR(IF(LEN(VLOOKUP($A168,Entities!$A$1:$C$116,3,FALSE))=0,"",VLOOKUP($A168,Entities!$A$1:$C$116,3,FALSE)),"")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68" s="80" t="str">
        <f>IFERROR(IF(LEN(VLOOKUP($A168,Entities!$A$1:$D$116,4,FALSE))=0,"",VLOOKUP($A168,Entities!$A$1:$D$116,4,FALSE)),"")</f>
        <v/>
      </c>
      <c r="J168" s="80" t="str">
        <f>IFERROR(IF(LEN(VLOOKUP($A168,Entities!$A$1:$E$116,5,FALSE))=0,"",VLOOKUP($A168,Entities!$A$1:$E$116,5,FALSE)),"")</f>
        <v>Party Relationship Name</v>
      </c>
      <c r="K168" s="80" t="str">
        <f>IFERROR(IF(LEN(VLOOKUP($B168,Attributes!$A$1:$C$379,3,FALSE))=0,"",VLOOKUP($B168,Attributes!$A$1:$C$379,3,FALSE)),"")</f>
        <v>NVARCHAR(32)</v>
      </c>
      <c r="L168" s="80" t="str">
        <f>IFERROR(IF(LEN(VLOOKUP($B168,Attributes!$A$1:$F$379,6,FALSE))=0,"",VLOOKUP($B168,Attributes!$A$1:$F$379,6,FALSE)),"")</f>
        <v/>
      </c>
      <c r="M168" s="80" t="str">
        <f>IFERROR(IF(LEN(VLOOKUP($B168,Attributes!$A$1:$G$379,7,FALSE))=0,"",VLOOKUP($B168,Attributes!$A$1:$G$379,7,FALSE)),"")</f>
        <v>A value that denotes and distinguishes the PARTY.</v>
      </c>
      <c r="N168" s="80" t="str">
        <f>IFERROR(IF(LEN(VLOOKUP($B168,Attributes!$A$1:$H$379,8,FALSE))=0,"",VLOOKUP($B168,Attributes!$A$1:$H$379,8,FALSE)),"")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68" s="52"/>
      <c r="P168" s="53"/>
      <c r="Q168" s="53"/>
      <c r="R168" s="53"/>
      <c r="S168" s="54"/>
      <c r="T168" s="54" t="s">
        <v>1611</v>
      </c>
      <c r="U168" s="54" t="s">
        <v>5</v>
      </c>
      <c r="V168" s="27" t="str">
        <f t="shared" si="2"/>
        <v>OK</v>
      </c>
    </row>
    <row r="169" spans="1:22" ht="111" x14ac:dyDescent="0.35">
      <c r="A169" s="55" t="s">
        <v>236</v>
      </c>
      <c r="B169" s="55" t="s">
        <v>36</v>
      </c>
      <c r="C169" s="52">
        <v>2</v>
      </c>
      <c r="D169" s="52" t="s">
        <v>6</v>
      </c>
      <c r="E169" s="52" t="s">
        <v>6</v>
      </c>
      <c r="F169" s="52" t="s">
        <v>6</v>
      </c>
      <c r="G169" s="52" t="s">
        <v>1579</v>
      </c>
      <c r="H169" s="80" t="str">
        <f>IFERROR(IF(LEN(VLOOKUP($A169,Entities!$A$1:$C$116,3,FALSE))=0,"",VLOOKUP($A169,Entities!$A$1:$C$116,3,FALSE)),"")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69" s="80" t="str">
        <f>IFERROR(IF(LEN(VLOOKUP($A169,Entities!$A$1:$D$116,4,FALSE))=0,"",VLOOKUP($A169,Entities!$A$1:$D$116,4,FALSE)),"")</f>
        <v/>
      </c>
      <c r="J169" s="80" t="str">
        <f>IFERROR(IF(LEN(VLOOKUP($A169,Entities!$A$1:$E$116,5,FALSE))=0,"",VLOOKUP($A169,Entities!$A$1:$E$116,5,FALSE)),"")</f>
        <v>Party Relationship Name</v>
      </c>
      <c r="K169" s="80" t="str">
        <f>IFERROR(IF(LEN(VLOOKUP($B169,Attributes!$A$1:$C$379,3,FALSE))=0,"",VLOOKUP($B169,Attributes!$A$1:$C$379,3,FALSE)),"")</f>
        <v>NVARCHAR(32)</v>
      </c>
      <c r="L169" s="80" t="str">
        <f>IFERROR(IF(LEN(VLOOKUP($B169,Attributes!$A$1:$F$379,6,FALSE))=0,"",VLOOKUP($B169,Attributes!$A$1:$F$379,6,FALSE)),"")</f>
        <v/>
      </c>
      <c r="M169" s="80" t="str">
        <f>IFERROR(IF(LEN(VLOOKUP($B169,Attributes!$A$1:$G$379,7,FALSE))=0,"",VLOOKUP($B169,Attributes!$A$1:$G$379,7,FALSE)),"")</f>
        <v>A value that denotes and distinguishes the PARTY.</v>
      </c>
      <c r="N169" s="80" t="str">
        <f>IFERROR(IF(LEN(VLOOKUP($B169,Attributes!$A$1:$H$379,8,FALSE))=0,"",VLOOKUP($B169,Attributes!$A$1:$H$379,8,FALSE)),"")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69" s="52"/>
      <c r="P169" s="53"/>
      <c r="Q169" s="53"/>
      <c r="R169" s="53"/>
      <c r="S169" s="54"/>
      <c r="T169" s="54" t="s">
        <v>1611</v>
      </c>
      <c r="U169" s="54" t="s">
        <v>36</v>
      </c>
      <c r="V169" s="27" t="str">
        <f t="shared" si="2"/>
        <v>OK</v>
      </c>
    </row>
    <row r="170" spans="1:22" ht="88.8" x14ac:dyDescent="0.35">
      <c r="A170" s="55" t="s">
        <v>236</v>
      </c>
      <c r="B170" s="55" t="s">
        <v>1319</v>
      </c>
      <c r="C170" s="52">
        <v>3</v>
      </c>
      <c r="D170" s="52" t="s">
        <v>6</v>
      </c>
      <c r="E170" s="52" t="s">
        <v>6</v>
      </c>
      <c r="F170" s="52" t="s">
        <v>6</v>
      </c>
      <c r="G170" s="52" t="s">
        <v>1579</v>
      </c>
      <c r="H170" s="80" t="str">
        <f>IFERROR(IF(LEN(VLOOKUP($A170,Entities!$A$1:$C$116,3,FALSE))=0,"",VLOOKUP($A170,Entities!$A$1:$C$116,3,FALSE)),"")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70" s="80" t="str">
        <f>IFERROR(IF(LEN(VLOOKUP($A170,Entities!$A$1:$D$116,4,FALSE))=0,"",VLOOKUP($A170,Entities!$A$1:$D$116,4,FALSE)),"")</f>
        <v/>
      </c>
      <c r="J170" s="80" t="str">
        <f>IFERROR(IF(LEN(VLOOKUP($A170,Entities!$A$1:$E$116,5,FALSE))=0,"",VLOOKUP($A170,Entities!$A$1:$E$116,5,FALSE)),"")</f>
        <v>Party Relationship Name</v>
      </c>
      <c r="K170" s="80" t="str">
        <f>IFERROR(IF(LEN(VLOOKUP($B170,Attributes!$A$1:$C$379,3,FALSE))=0,"",VLOOKUP($B170,Attributes!$A$1:$C$379,3,FALSE)),"")</f>
        <v>NVARCHAR(32)</v>
      </c>
      <c r="L170" s="80" t="str">
        <f>IFERROR(IF(LEN(VLOOKUP($B170,Attributes!$A$1:$F$379,6,FALSE))=0,"",VLOOKUP($B170,Attributes!$A$1:$F$379,6,FALSE)),"")</f>
        <v/>
      </c>
      <c r="M170" s="80" t="str">
        <f>IFERROR(IF(LEN(VLOOKUP($B170,Attributes!$A$1:$G$379,7,FALSE))=0,"",VLOOKUP($B170,Attributes!$A$1:$G$379,7,FALSE)),"")</f>
        <v>A value that denotes and distinguishes the PARTY.</v>
      </c>
      <c r="N170" s="80" t="str">
        <f>IFERROR(IF(LEN(VLOOKUP($B170,Attributes!$A$1:$H$379,8,FALSE))=0,"",VLOOKUP($B170,Attributes!$A$1:$H$379,8,FALSE)),"")</f>
        <v/>
      </c>
      <c r="O170" s="52"/>
      <c r="P170" s="53"/>
      <c r="Q170" s="53" t="s">
        <v>799</v>
      </c>
      <c r="R170" s="53"/>
      <c r="S170" s="54" t="s">
        <v>799</v>
      </c>
      <c r="T170" s="54" t="s">
        <v>1611</v>
      </c>
      <c r="U170" s="54" t="s">
        <v>1319</v>
      </c>
      <c r="V170" s="27" t="str">
        <f t="shared" si="2"/>
        <v>OK</v>
      </c>
    </row>
    <row r="171" spans="1:22" ht="199.8" x14ac:dyDescent="0.35">
      <c r="A171" s="55" t="s">
        <v>236</v>
      </c>
      <c r="B171" s="55" t="s">
        <v>1780</v>
      </c>
      <c r="C171" s="52">
        <v>4</v>
      </c>
      <c r="D171" s="52" t="s">
        <v>6</v>
      </c>
      <c r="E171" s="52" t="s">
        <v>6</v>
      </c>
      <c r="F171" s="52" t="s">
        <v>6</v>
      </c>
      <c r="G171" s="52" t="s">
        <v>1579</v>
      </c>
      <c r="H171" s="80" t="str">
        <f>IFERROR(IF(LEN(VLOOKUP($A171,Entities!$A$1:$C$116,3,FALSE))=0,"",VLOOKUP($A171,Entities!$A$1:$C$116,3,FALSE)),"")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71" s="80" t="str">
        <f>IFERROR(IF(LEN(VLOOKUP($A171,Entities!$A$1:$D$116,4,FALSE))=0,"",VLOOKUP($A171,Entities!$A$1:$D$116,4,FALSE)),"")</f>
        <v/>
      </c>
      <c r="J171" s="80" t="str">
        <f>IFERROR(IF(LEN(VLOOKUP($A171,Entities!$A$1:$E$116,5,FALSE))=0,"",VLOOKUP($A171,Entities!$A$1:$E$116,5,FALSE)),"")</f>
        <v>Party Relationship Name</v>
      </c>
      <c r="K171" s="80" t="str">
        <f>IFERROR(IF(LEN(VLOOKUP($B171,Attributes!$A$1:$C$379,3,FALSE))=0,"",VLOOKUP($B171,Attributes!$A$1:$C$379,3,FALSE)),"")</f>
        <v>NVARCHAR(50)</v>
      </c>
      <c r="L171" s="80" t="str">
        <f>IFERROR(IF(LEN(VLOOKUP($B171,Attributes!$A$1:$F$379,6,FALSE))=0,"",VLOOKUP($B171,Attributes!$A$1:$F$379,6,FALSE)),"")</f>
        <v>Party_Name_Type</v>
      </c>
      <c r="M171" s="80" t="str">
        <f>IFERROR(IF(LEN(VLOOKUP($B171,Attributes!$A$1:$G$379,7,FALSE))=0,"",VLOOKUP($B171,Attributes!$A$1:$G$379,7,FALSE)),"")</f>
        <v>A controlled list of values that identifies the use of the party name. Values include "Full" and "Known as".</v>
      </c>
      <c r="N171" s="80" t="str">
        <f>IFERROR(IF(LEN(VLOOKUP($B171,Attributes!$A$1:$H$379,8,FALSE))=0,"",VLOOKUP($B171,Attributes!$A$1:$H$379,8,FALSE)),"")</f>
        <v>From an A2C perspective the only valid value for Party_Name_Type for learners is "Full" (If this attribute is not populated, or if any value other than “Full” is provided, the record will be rejected with an appropriate feedback message).
The full name submitted to Awarding Organisations must match that submitted to the Learner Records Service. See also Appendix 2 for business rules relating to type lists and harmonised values.
The following ISB current and future values are not used in A2C for learners:
Known as
Birth
Married
Alias
Learner names provided via A2C must be the learner's legal name as validated by the centre. This name will appear on any Award Certificates issued by the Awarding Organisation.
A2C will support one “full” name at any single point in time. 
"Known as" is allowed for organisations so that both full and short names can be defined.</v>
      </c>
      <c r="O171" s="52"/>
      <c r="P171" s="53"/>
      <c r="Q171" s="53" t="s">
        <v>799</v>
      </c>
      <c r="R171" s="53"/>
      <c r="S171" s="54" t="s">
        <v>799</v>
      </c>
      <c r="T171" s="54" t="s">
        <v>1611</v>
      </c>
      <c r="U171" s="54" t="s">
        <v>1780</v>
      </c>
      <c r="V171" s="27" t="str">
        <f t="shared" si="2"/>
        <v>OK</v>
      </c>
    </row>
    <row r="172" spans="1:22" ht="88.8" x14ac:dyDescent="0.35">
      <c r="A172" s="55" t="s">
        <v>236</v>
      </c>
      <c r="B172" s="55" t="s">
        <v>27</v>
      </c>
      <c r="C172" s="52">
        <v>5</v>
      </c>
      <c r="D172" s="52" t="s">
        <v>6</v>
      </c>
      <c r="E172" s="52" t="s">
        <v>6</v>
      </c>
      <c r="F172" s="52" t="s">
        <v>6</v>
      </c>
      <c r="G172" s="52" t="s">
        <v>1579</v>
      </c>
      <c r="H172" s="80" t="str">
        <f>IFERROR(IF(LEN(VLOOKUP($A172,Entities!$A$1:$C$116,3,FALSE))=0,"",VLOOKUP($A172,Entities!$A$1:$C$116,3,FALSE)),"")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72" s="80" t="str">
        <f>IFERROR(IF(LEN(VLOOKUP($A172,Entities!$A$1:$D$116,4,FALSE))=0,"",VLOOKUP($A172,Entities!$A$1:$D$116,4,FALSE)),"")</f>
        <v/>
      </c>
      <c r="J172" s="80" t="str">
        <f>IFERROR(IF(LEN(VLOOKUP($A172,Entities!$A$1:$E$116,5,FALSE))=0,"",VLOOKUP($A172,Entities!$A$1:$E$116,5,FALSE)),"")</f>
        <v>Party Relationship Name</v>
      </c>
      <c r="K172" s="80" t="str">
        <f>IFERROR(IF(LEN(VLOOKUP($B172,Attributes!$A$1:$C$379,3,FALSE))=0,"",VLOOKUP($B172,Attributes!$A$1:$C$379,3,FALSE)),"")</f>
        <v>DATE</v>
      </c>
      <c r="L172" s="80" t="str">
        <f>IFERROR(IF(LEN(VLOOKUP($B172,Attributes!$A$1:$F$379,6,FALSE))=0,"",VLOOKUP($B172,Attributes!$A$1:$F$379,6,FALSE)),"")</f>
        <v/>
      </c>
      <c r="M172" s="80" t="str">
        <f>IFERROR(IF(LEN(VLOOKUP($B172,Attributes!$A$1:$G$379,7,FALSE))=0,"",VLOOKUP($B172,Attributes!$A$1:$G$379,7,FALSE)),"")</f>
        <v>The date from which the PARTY NAME commenced.</v>
      </c>
      <c r="N172" s="80" t="str">
        <f>IFERROR(IF(LEN(VLOOKUP($B172,Attributes!$A$1:$H$379,8,FALSE))=0,"",VLOOKUP($B172,Attributes!$A$1:$H$379,8,FALSE)),"")</f>
        <v>Where the party name relates to a learner, this will generally be the date of birth unless a name change has taken place, eg marriage. In the case of a name change it will be the date that change was registered on the centre system.</v>
      </c>
      <c r="O172" s="52"/>
      <c r="P172" s="53"/>
      <c r="Q172" s="53" t="s">
        <v>799</v>
      </c>
      <c r="R172" s="53"/>
      <c r="S172" s="54" t="s">
        <v>799</v>
      </c>
      <c r="T172" s="54" t="s">
        <v>1611</v>
      </c>
      <c r="U172" s="54" t="s">
        <v>27</v>
      </c>
      <c r="V172" s="27" t="str">
        <f t="shared" si="2"/>
        <v>OK</v>
      </c>
    </row>
    <row r="173" spans="1:22" ht="88.8" x14ac:dyDescent="0.35">
      <c r="A173" s="55" t="s">
        <v>236</v>
      </c>
      <c r="B173" s="55" t="s">
        <v>237</v>
      </c>
      <c r="C173" s="52">
        <v>6</v>
      </c>
      <c r="D173" s="52" t="s">
        <v>8</v>
      </c>
      <c r="E173" s="52" t="s">
        <v>6</v>
      </c>
      <c r="F173" s="52" t="s">
        <v>6</v>
      </c>
      <c r="G173" s="52" t="s">
        <v>1579</v>
      </c>
      <c r="H173" s="80" t="str">
        <f>IFERROR(IF(LEN(VLOOKUP($A173,Entities!$A$1:$C$116,3,FALSE))=0,"",VLOOKUP($A173,Entities!$A$1:$C$116,3,FALSE)),"")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73" s="80" t="str">
        <f>IFERROR(IF(LEN(VLOOKUP($A173,Entities!$A$1:$D$116,4,FALSE))=0,"",VLOOKUP($A173,Entities!$A$1:$D$116,4,FALSE)),"")</f>
        <v/>
      </c>
      <c r="J173" s="80" t="str">
        <f>IFERROR(IF(LEN(VLOOKUP($A173,Entities!$A$1:$E$116,5,FALSE))=0,"",VLOOKUP($A173,Entities!$A$1:$E$116,5,FALSE)),"")</f>
        <v>Party Relationship Name</v>
      </c>
      <c r="K173" s="80" t="str">
        <f>IFERROR(IF(LEN(VLOOKUP($B173,Attributes!$A$1:$C$379,3,FALSE))=0,"",VLOOKUP($B173,Attributes!$A$1:$C$379,3,FALSE)),"")</f>
        <v>NVARCHAR(32)</v>
      </c>
      <c r="L173" s="80" t="str">
        <f>IFERROR(IF(LEN(VLOOKUP($B173,Attributes!$A$1:$F$379,6,FALSE))=0,"",VLOOKUP($B173,Attributes!$A$1:$F$379,6,FALSE)),"")</f>
        <v>Party_Name_Use_Type</v>
      </c>
      <c r="M173" s="80" t="str">
        <f>IFERROR(IF(LEN(VLOOKUP($B173,Attributes!$A$1:$G$379,7,FALSE))=0,"",VLOOKUP($B173,Attributes!$A$1:$G$379,7,FALSE)),"")</f>
        <v>A controlled list of values that identifies the PARTY NAMEs that a PARTY chooses to use for a particular purpose. For example, "Award Name", "Preferred Name".</v>
      </c>
      <c r="N173" s="80" t="str">
        <f>IFERROR(IF(LEN(VLOOKUP($B173,Attributes!$A$1:$H$379,8,FALSE))=0,"",VLOOKUP($B173,Attributes!$A$1:$H$379,8,FALSE)),"")</f>
        <v>A2C will only collect the learner's Full name and that name will be used on Award Certificates. The only use type which is valid for A2C is "Award Name"</v>
      </c>
      <c r="O173" s="52"/>
      <c r="P173" s="53"/>
      <c r="Q173" s="53" t="s">
        <v>799</v>
      </c>
      <c r="R173" s="53"/>
      <c r="S173" s="54" t="s">
        <v>799</v>
      </c>
      <c r="T173" s="54" t="s">
        <v>1598</v>
      </c>
      <c r="U173" s="54" t="s">
        <v>237</v>
      </c>
      <c r="V173" s="27" t="str">
        <f t="shared" si="2"/>
        <v>OK</v>
      </c>
    </row>
    <row r="174" spans="1:22" ht="88.8" x14ac:dyDescent="0.35">
      <c r="A174" s="55" t="s">
        <v>236</v>
      </c>
      <c r="B174" s="55" t="s">
        <v>1322</v>
      </c>
      <c r="C174" s="52">
        <v>7</v>
      </c>
      <c r="D174" s="52" t="s">
        <v>8</v>
      </c>
      <c r="E174" s="52" t="s">
        <v>8</v>
      </c>
      <c r="F174" s="52" t="s">
        <v>8</v>
      </c>
      <c r="G174" s="52" t="s">
        <v>1579</v>
      </c>
      <c r="H174" s="80" t="str">
        <f>IFERROR(IF(LEN(VLOOKUP($A174,Entities!$A$1:$C$116,3,FALSE))=0,"",VLOOKUP($A174,Entities!$A$1:$C$116,3,FALSE)),"")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74" s="80" t="str">
        <f>IFERROR(IF(LEN(VLOOKUP($A174,Entities!$A$1:$D$116,4,FALSE))=0,"",VLOOKUP($A174,Entities!$A$1:$D$116,4,FALSE)),"")</f>
        <v/>
      </c>
      <c r="J174" s="80" t="str">
        <f>IFERROR(IF(LEN(VLOOKUP($A174,Entities!$A$1:$E$116,5,FALSE))=0,"",VLOOKUP($A174,Entities!$A$1:$E$116,5,FALSE)),"")</f>
        <v>Party Relationship Name</v>
      </c>
      <c r="K174" s="80" t="str">
        <f>IFERROR(IF(LEN(VLOOKUP($B174,Attributes!$A$1:$C$379,3,FALSE))=0,"",VLOOKUP($B174,Attributes!$A$1:$C$379,3,FALSE)),"")</f>
        <v>DATE</v>
      </c>
      <c r="L174" s="80" t="str">
        <f>IFERROR(IF(LEN(VLOOKUP($B174,Attributes!$A$1:$F$379,6,FALSE))=0,"",VLOOKUP($B174,Attributes!$A$1:$F$379,6,FALSE)),"")</f>
        <v/>
      </c>
      <c r="M174" s="80" t="str">
        <f>IFERROR(IF(LEN(VLOOKUP($B174,Attributes!$A$1:$G$379,7,FALSE))=0,"",VLOOKUP($B174,Attributes!$A$1:$G$379,7,FALSE)),"")</f>
        <v>The date from which the Party Relationship Name becomes effective.</v>
      </c>
      <c r="N174" s="80" t="str">
        <f>IFERROR(IF(LEN(VLOOKUP($B174,Attributes!$A$1:$H$379,8,FALSE))=0,"",VLOOKUP($B174,Attributes!$A$1:$H$379,8,FALSE)),"")</f>
        <v/>
      </c>
      <c r="O174" s="52"/>
      <c r="P174" s="53"/>
      <c r="Q174" s="53" t="s">
        <v>799</v>
      </c>
      <c r="R174" s="53"/>
      <c r="S174" s="54" t="s">
        <v>799</v>
      </c>
      <c r="T174" s="54" t="s">
        <v>1598</v>
      </c>
      <c r="U174" s="54" t="s">
        <v>1322</v>
      </c>
      <c r="V174" s="27" t="str">
        <f t="shared" si="2"/>
        <v>OK</v>
      </c>
    </row>
    <row r="175" spans="1:22" ht="88.8" x14ac:dyDescent="0.35">
      <c r="A175" s="55" t="s">
        <v>236</v>
      </c>
      <c r="B175" s="55" t="s">
        <v>1321</v>
      </c>
      <c r="C175" s="52">
        <v>8</v>
      </c>
      <c r="D175" s="52" t="s">
        <v>8</v>
      </c>
      <c r="E175" s="52" t="s">
        <v>8</v>
      </c>
      <c r="F175" s="52" t="s">
        <v>8</v>
      </c>
      <c r="G175" s="52" t="s">
        <v>1579</v>
      </c>
      <c r="H175" s="80" t="str">
        <f>IFERROR(IF(LEN(VLOOKUP($A175,Entities!$A$1:$C$116,3,FALSE))=0,"",VLOOKUP($A175,Entities!$A$1:$C$116,3,FALSE)),"")</f>
        <v>The PARTY NAMEs that apply to a specific PARTY in a PARTY RELATIONSHIP. These will involve the PARTY NAME that the PARTY chooses to declare for recording on the PARTY RELATIONSHIP or for use in correspondence. The Party in the relationship that the name applies to can be identified by the value in the Party_Id_Name being the same as either the Party_Id_1st or Party_Id_2nd.</v>
      </c>
      <c r="I175" s="80" t="str">
        <f>IFERROR(IF(LEN(VLOOKUP($A175,Entities!$A$1:$D$116,4,FALSE))=0,"",VLOOKUP($A175,Entities!$A$1:$D$116,4,FALSE)),"")</f>
        <v/>
      </c>
      <c r="J175" s="80" t="str">
        <f>IFERROR(IF(LEN(VLOOKUP($A175,Entities!$A$1:$E$116,5,FALSE))=0,"",VLOOKUP($A175,Entities!$A$1:$E$116,5,FALSE)),"")</f>
        <v>Party Relationship Name</v>
      </c>
      <c r="K175" s="80" t="str">
        <f>IFERROR(IF(LEN(VLOOKUP($B175,Attributes!$A$1:$C$379,3,FALSE))=0,"",VLOOKUP($B175,Attributes!$A$1:$C$379,3,FALSE)),"")</f>
        <v>DATE</v>
      </c>
      <c r="L175" s="80" t="str">
        <f>IFERROR(IF(LEN(VLOOKUP($B175,Attributes!$A$1:$F$379,6,FALSE))=0,"",VLOOKUP($B175,Attributes!$A$1:$F$379,6,FALSE)),"")</f>
        <v/>
      </c>
      <c r="M175" s="80" t="str">
        <f>IFERROR(IF(LEN(VLOOKUP($B175,Attributes!$A$1:$G$379,7,FALSE))=0,"",VLOOKUP($B175,Attributes!$A$1:$G$379,7,FALSE)),"")</f>
        <v>The date from which the Party Relationship Name ceases to be effective.</v>
      </c>
      <c r="N175" s="80" t="str">
        <f>IFERROR(IF(LEN(VLOOKUP($B175,Attributes!$A$1:$H$379,8,FALSE))=0,"",VLOOKUP($B175,Attributes!$A$1:$H$379,8,FALSE)),"")</f>
        <v/>
      </c>
      <c r="O175" s="52"/>
      <c r="P175" s="53"/>
      <c r="Q175" s="53" t="s">
        <v>799</v>
      </c>
      <c r="R175" s="53"/>
      <c r="S175" s="54" t="s">
        <v>799</v>
      </c>
      <c r="T175" s="54" t="s">
        <v>1598</v>
      </c>
      <c r="U175" s="54" t="s">
        <v>1321</v>
      </c>
      <c r="V175" s="27" t="str">
        <f t="shared" si="2"/>
        <v>OK</v>
      </c>
    </row>
    <row r="176" spans="1:22" ht="122.1" x14ac:dyDescent="0.35">
      <c r="A176" s="55" t="s">
        <v>35</v>
      </c>
      <c r="B176" s="55" t="s">
        <v>5</v>
      </c>
      <c r="C176" s="52">
        <v>1</v>
      </c>
      <c r="D176" s="52" t="s">
        <v>6</v>
      </c>
      <c r="E176" s="52" t="s">
        <v>6</v>
      </c>
      <c r="F176" s="52" t="s">
        <v>6</v>
      </c>
      <c r="G176" s="52" t="s">
        <v>1579</v>
      </c>
      <c r="H176" s="80" t="str">
        <f>IFERROR(IF(LEN(VLOOKUP($A176,Entities!$A$1:$C$116,3,FALSE))=0,"",VLOOKUP($A176,Entities!$A$1:$C$116,3,FALSE)),"")</f>
        <v>A PARTY in a PARTY RELATIONSHIP with another PARTY and the role that results from that relationship as identified by the PARTY ROLE. Note: The PARTY ROLE identifies the role that has been bestowed on the 2nd PARTY by the 1st PARTY.</v>
      </c>
      <c r="I176" s="80" t="str">
        <f>IFERROR(IF(LEN(VLOOKUP($A176,Entities!$A$1:$D$116,4,FALSE))=0,"",VLOOKUP($A176,Entities!$A$1:$D$116,4,FALSE)),"")</f>
        <v/>
      </c>
      <c r="J176" s="80" t="str">
        <f>IFERROR(IF(LEN(VLOOKUP($A176,Entities!$A$1:$E$116,5,FALSE))=0,"",VLOOKUP($A176,Entities!$A$1:$E$116,5,FALSE)),"")</f>
        <v>Party Relationship Role</v>
      </c>
      <c r="K176" s="80" t="str">
        <f>IFERROR(IF(LEN(VLOOKUP($B176,Attributes!$A$1:$C$379,3,FALSE))=0,"",VLOOKUP($B176,Attributes!$A$1:$C$379,3,FALSE)),"")</f>
        <v>NVARCHAR(32)</v>
      </c>
      <c r="L176" s="80" t="str">
        <f>IFERROR(IF(LEN(VLOOKUP($B176,Attributes!$A$1:$F$379,6,FALSE))=0,"",VLOOKUP($B176,Attributes!$A$1:$F$379,6,FALSE)),"")</f>
        <v/>
      </c>
      <c r="M176" s="80" t="str">
        <f>IFERROR(IF(LEN(VLOOKUP($B176,Attributes!$A$1:$G$379,7,FALSE))=0,"",VLOOKUP($B176,Attributes!$A$1:$G$379,7,FALSE)),"")</f>
        <v>A value that denotes and distinguishes the PARTY.</v>
      </c>
      <c r="N176" s="80" t="str">
        <f>IFERROR(IF(LEN(VLOOKUP($B176,Attributes!$A$1:$H$379,8,FALSE))=0,"",VLOOKUP($B176,Attributes!$A$1:$H$379,8,FALSE)),"")</f>
        <v>In this case it is the PARTY designated as the first PARTY in the PARTY RELATIONSHIP.
eg Learner Id, Centre Id, Awarding Organisation Id
The first Party in the Party Relationship  can be either of the 2 Parties participating in the relationship, as it is independent of any Party Role. However, in the case of A2C, the Party Relationship invariably gives rise to a Party Relationship Role, so the first Party becomes the Party that allocates an identifier (Relationship_Reference of a specific type) to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76" s="52"/>
      <c r="P176" s="53"/>
      <c r="Q176" s="53" t="s">
        <v>797</v>
      </c>
      <c r="R176" s="53"/>
      <c r="S176" s="54" t="s">
        <v>797</v>
      </c>
      <c r="T176" s="54" t="s">
        <v>1590</v>
      </c>
      <c r="U176" s="54" t="s">
        <v>5</v>
      </c>
      <c r="V176" s="27" t="str">
        <f t="shared" si="2"/>
        <v>OK</v>
      </c>
    </row>
    <row r="177" spans="1:22" ht="122.1" x14ac:dyDescent="0.35">
      <c r="A177" s="55" t="s">
        <v>35</v>
      </c>
      <c r="B177" s="55" t="s">
        <v>36</v>
      </c>
      <c r="C177" s="52">
        <v>2</v>
      </c>
      <c r="D177" s="52" t="s">
        <v>6</v>
      </c>
      <c r="E177" s="52" t="s">
        <v>6</v>
      </c>
      <c r="F177" s="52" t="s">
        <v>6</v>
      </c>
      <c r="G177" s="52" t="s">
        <v>1579</v>
      </c>
      <c r="H177" s="80" t="str">
        <f>IFERROR(IF(LEN(VLOOKUP($A177,Entities!$A$1:$C$116,3,FALSE))=0,"",VLOOKUP($A177,Entities!$A$1:$C$116,3,FALSE)),"")</f>
        <v>A PARTY in a PARTY RELATIONSHIP with another PARTY and the role that results from that relationship as identified by the PARTY ROLE. Note: The PARTY ROLE identifies the role that has been bestowed on the 2nd PARTY by the 1st PARTY.</v>
      </c>
      <c r="I177" s="80" t="str">
        <f>IFERROR(IF(LEN(VLOOKUP($A177,Entities!$A$1:$D$116,4,FALSE))=0,"",VLOOKUP($A177,Entities!$A$1:$D$116,4,FALSE)),"")</f>
        <v/>
      </c>
      <c r="J177" s="80" t="str">
        <f>IFERROR(IF(LEN(VLOOKUP($A177,Entities!$A$1:$E$116,5,FALSE))=0,"",VLOOKUP($A177,Entities!$A$1:$E$116,5,FALSE)),"")</f>
        <v>Party Relationship Role</v>
      </c>
      <c r="K177" s="80" t="str">
        <f>IFERROR(IF(LEN(VLOOKUP($B177,Attributes!$A$1:$C$379,3,FALSE))=0,"",VLOOKUP($B177,Attributes!$A$1:$C$379,3,FALSE)),"")</f>
        <v>NVARCHAR(32)</v>
      </c>
      <c r="L177" s="80" t="str">
        <f>IFERROR(IF(LEN(VLOOKUP($B177,Attributes!$A$1:$F$379,6,FALSE))=0,"",VLOOKUP($B177,Attributes!$A$1:$F$379,6,FALSE)),"")</f>
        <v/>
      </c>
      <c r="M177" s="80" t="str">
        <f>IFERROR(IF(LEN(VLOOKUP($B177,Attributes!$A$1:$G$379,7,FALSE))=0,"",VLOOKUP($B177,Attributes!$A$1:$G$379,7,FALSE)),"")</f>
        <v>A value that denotes and distinguishes the PARTY.</v>
      </c>
      <c r="N177" s="80" t="str">
        <f>IFERROR(IF(LEN(VLOOKUP($B177,Attributes!$A$1:$H$379,8,FALSE))=0,"",VLOOKUP($B177,Attributes!$A$1:$H$379,8,FALSE)),"")</f>
        <v>In this case it is the PARTY designated as the second PARTY in the PARTY RELATIONSHIP.
eg Learner Id, Centre Id, Awarding Organisation Id
The second Party in the Party Relationship  can be either of the 2 Parties participating in the relationship, as it is independent of any Party Role. However, in the case of A2C the Party Relationship invariably gives rise to a Party Relationship Role, so the second Party becomes the Party that is allocated an identifier (Relationship_Reference of a specific type) by another Party within the context of a specific Party Role Type. The Sheet “Party Identifiers (Party_RR_Reference Types)” in Appendix 2 provides more information on the Parties responsible for allocation of specific Relationship_Reference values that act as unique identifiers within the scope of the relationship between 2 Parties for any given Party Role Type.</v>
      </c>
      <c r="O177" s="52"/>
      <c r="P177" s="53"/>
      <c r="Q177" s="53" t="s">
        <v>797</v>
      </c>
      <c r="R177" s="53"/>
      <c r="S177" s="54" t="s">
        <v>797</v>
      </c>
      <c r="T177" s="54" t="s">
        <v>1590</v>
      </c>
      <c r="U177" s="54" t="s">
        <v>36</v>
      </c>
      <c r="V177" s="27" t="str">
        <f t="shared" si="2"/>
        <v>OK</v>
      </c>
    </row>
    <row r="178" spans="1:22" ht="55.5" x14ac:dyDescent="0.35">
      <c r="A178" s="55" t="s">
        <v>35</v>
      </c>
      <c r="B178" s="55" t="s">
        <v>37</v>
      </c>
      <c r="C178" s="52">
        <v>3</v>
      </c>
      <c r="D178" s="52" t="s">
        <v>6</v>
      </c>
      <c r="E178" s="52" t="s">
        <v>6</v>
      </c>
      <c r="F178" s="52" t="s">
        <v>6</v>
      </c>
      <c r="G178" s="52" t="s">
        <v>1579</v>
      </c>
      <c r="H178" s="80" t="str">
        <f>IFERROR(IF(LEN(VLOOKUP($A178,Entities!$A$1:$C$116,3,FALSE))=0,"",VLOOKUP($A178,Entities!$A$1:$C$116,3,FALSE)),"")</f>
        <v>A PARTY in a PARTY RELATIONSHIP with another PARTY and the role that results from that relationship as identified by the PARTY ROLE. Note: The PARTY ROLE identifies the role that has been bestowed on the 2nd PARTY by the 1st PARTY.</v>
      </c>
      <c r="I178" s="80" t="str">
        <f>IFERROR(IF(LEN(VLOOKUP($A178,Entities!$A$1:$D$116,4,FALSE))=0,"",VLOOKUP($A178,Entities!$A$1:$D$116,4,FALSE)),"")</f>
        <v/>
      </c>
      <c r="J178" s="80" t="str">
        <f>IFERROR(IF(LEN(VLOOKUP($A178,Entities!$A$1:$E$116,5,FALSE))=0,"",VLOOKUP($A178,Entities!$A$1:$E$116,5,FALSE)),"")</f>
        <v>Party Relationship Role</v>
      </c>
      <c r="K178" s="80" t="str">
        <f>IFERROR(IF(LEN(VLOOKUP($B178,Attributes!$A$1:$C$379,3,FALSE))=0,"",VLOOKUP($B178,Attributes!$A$1:$C$379,3,FALSE)),"")</f>
        <v>NVARCHAR(50)</v>
      </c>
      <c r="L178" s="80" t="str">
        <f>IFERROR(IF(LEN(VLOOKUP($B178,Attributes!$A$1:$F$379,6,FALSE))=0,"",VLOOKUP($B178,Attributes!$A$1:$F$379,6,FALSE)),"")</f>
        <v>Party_Role_Type</v>
      </c>
      <c r="M178" s="80" t="str">
        <f>IFERROR(IF(LEN(VLOOKUP($B178,Attributes!$A$1:$G$379,7,FALSE))=0,"",VLOOKUP($B178,Attributes!$A$1:$G$379,7,FALSE)),"")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178" s="80" t="str">
        <f>IFERROR(IF(LEN(VLOOKUP($B178,Attributes!$A$1:$H$379,8,FALSE))=0,"",VLOOKUP($B178,Attributes!$A$1:$H$379,8,FALSE)),"")</f>
        <v/>
      </c>
      <c r="O178" s="52" t="s">
        <v>1048</v>
      </c>
      <c r="P178" s="53"/>
      <c r="Q178" s="53"/>
      <c r="R178" s="53"/>
      <c r="S178" s="54"/>
      <c r="T178" s="54" t="s">
        <v>1590</v>
      </c>
      <c r="U178" s="54" t="s">
        <v>37</v>
      </c>
      <c r="V178" s="27" t="str">
        <f t="shared" si="2"/>
        <v>OK</v>
      </c>
    </row>
    <row r="179" spans="1:22" ht="44.4" x14ac:dyDescent="0.35">
      <c r="A179" s="55" t="s">
        <v>35</v>
      </c>
      <c r="B179" s="55" t="s">
        <v>1021</v>
      </c>
      <c r="C179" s="52">
        <v>4</v>
      </c>
      <c r="D179" s="52" t="s">
        <v>8</v>
      </c>
      <c r="E179" s="52" t="s">
        <v>8</v>
      </c>
      <c r="F179" s="52" t="s">
        <v>8</v>
      </c>
      <c r="G179" s="52" t="s">
        <v>1579</v>
      </c>
      <c r="H179" s="80" t="str">
        <f>IFERROR(IF(LEN(VLOOKUP($A179,Entities!$A$1:$C$116,3,FALSE))=0,"",VLOOKUP($A179,Entities!$A$1:$C$116,3,FALSE)),"")</f>
        <v>A PARTY in a PARTY RELATIONSHIP with another PARTY and the role that results from that relationship as identified by the PARTY ROLE. Note: The PARTY ROLE identifies the role that has been bestowed on the 2nd PARTY by the 1st PARTY.</v>
      </c>
      <c r="I179" s="80" t="str">
        <f>IFERROR(IF(LEN(VLOOKUP($A179,Entities!$A$1:$D$116,4,FALSE))=0,"",VLOOKUP($A179,Entities!$A$1:$D$116,4,FALSE)),"")</f>
        <v/>
      </c>
      <c r="J179" s="80" t="str">
        <f>IFERROR(IF(LEN(VLOOKUP($A179,Entities!$A$1:$E$116,5,FALSE))=0,"",VLOOKUP($A179,Entities!$A$1:$E$116,5,FALSE)),"")</f>
        <v>Party Relationship Role</v>
      </c>
      <c r="K179" s="80" t="str">
        <f>IFERROR(IF(LEN(VLOOKUP($B179,Attributes!$A$1:$C$379,3,FALSE))=0,"",VLOOKUP($B179,Attributes!$A$1:$C$379,3,FALSE)),"")</f>
        <v>DATE</v>
      </c>
      <c r="L179" s="80" t="str">
        <f>IFERROR(IF(LEN(VLOOKUP($B179,Attributes!$A$1:$F$379,6,FALSE))=0,"",VLOOKUP($B179,Attributes!$A$1:$F$379,6,FALSE)),"")</f>
        <v/>
      </c>
      <c r="M179" s="80" t="str">
        <f>IFERROR(IF(LEN(VLOOKUP($B179,Attributes!$A$1:$G$379,7,FALSE))=0,"",VLOOKUP($B179,Attributes!$A$1:$G$379,7,FALSE)),"")</f>
        <v>The date from which the PARTY is ready and approved (if necessary) to act in the specific role.</v>
      </c>
      <c r="N179" s="80" t="str">
        <f>IFERROR(IF(LEN(VLOOKUP($B179,Attributes!$A$1:$H$379,8,FALSE))=0,"",VLOOKUP($B179,Attributes!$A$1:$H$379,8,FALSE)),"")</f>
        <v>Erroneously omitted in the 2016 spec</v>
      </c>
      <c r="O179" s="52" t="s">
        <v>1048</v>
      </c>
      <c r="P179" s="53"/>
      <c r="Q179" s="53"/>
      <c r="R179" s="53"/>
      <c r="S179" s="54"/>
      <c r="T179" s="54" t="s">
        <v>1581</v>
      </c>
      <c r="U179" s="54" t="s">
        <v>1021</v>
      </c>
      <c r="V179" s="27" t="str">
        <f t="shared" si="2"/>
        <v>OK</v>
      </c>
    </row>
    <row r="180" spans="1:22" ht="122.1" x14ac:dyDescent="0.35">
      <c r="A180" s="55" t="s">
        <v>35</v>
      </c>
      <c r="B180" s="55" t="s">
        <v>1019</v>
      </c>
      <c r="C180" s="52">
        <v>5</v>
      </c>
      <c r="D180" s="52" t="s">
        <v>8</v>
      </c>
      <c r="E180" s="52" t="s">
        <v>8</v>
      </c>
      <c r="F180" s="52" t="s">
        <v>8</v>
      </c>
      <c r="G180" s="52" t="s">
        <v>1579</v>
      </c>
      <c r="H180" s="80" t="str">
        <f>IFERROR(IF(LEN(VLOOKUP($A180,Entities!$A$1:$C$116,3,FALSE))=0,"",VLOOKUP($A180,Entities!$A$1:$C$116,3,FALSE)),"")</f>
        <v>A PARTY in a PARTY RELATIONSHIP with another PARTY and the role that results from that relationship as identified by the PARTY ROLE. Note: The PARTY ROLE identifies the role that has been bestowed on the 2nd PARTY by the 1st PARTY.</v>
      </c>
      <c r="I180" s="80" t="str">
        <f>IFERROR(IF(LEN(VLOOKUP($A180,Entities!$A$1:$D$116,4,FALSE))=0,"",VLOOKUP($A180,Entities!$A$1:$D$116,4,FALSE)),"")</f>
        <v/>
      </c>
      <c r="J180" s="80" t="str">
        <f>IFERROR(IF(LEN(VLOOKUP($A180,Entities!$A$1:$E$116,5,FALSE))=0,"",VLOOKUP($A180,Entities!$A$1:$E$116,5,FALSE)),"")</f>
        <v>Party Relationship Role</v>
      </c>
      <c r="K180" s="80" t="str">
        <f>IFERROR(IF(LEN(VLOOKUP($B180,Attributes!$A$1:$C$379,3,FALSE))=0,"",VLOOKUP($B180,Attributes!$A$1:$C$379,3,FALSE)),"")</f>
        <v>DATE</v>
      </c>
      <c r="L180" s="80" t="str">
        <f>IFERROR(IF(LEN(VLOOKUP($B180,Attributes!$A$1:$F$379,6,FALSE))=0,"",VLOOKUP($B180,Attributes!$A$1:$F$379,6,FALSE)),"")</f>
        <v/>
      </c>
      <c r="M180" s="80" t="str">
        <f>IFERROR(IF(LEN(VLOOKUP($B180,Attributes!$A$1:$G$379,7,FALSE))=0,"",VLOOKUP($B180,Attributes!$A$1:$G$379,7,FALSE)),"")</f>
        <v>The date from which the PARTY ROLE RELATIONSHIP ceases.</v>
      </c>
      <c r="N180" s="80" t="str">
        <f>IFERROR(IF(LEN(VLOOKUP($B180,Attributes!$A$1:$H$379,8,FALSE))=0,"",VLOOKUP($B180,Attributes!$A$1:$H$379,8,FALSE)),"")</f>
        <v>Erroneously omitted in the 2016 spec</v>
      </c>
      <c r="O180" s="52"/>
      <c r="P180" s="53"/>
      <c r="Q180" s="53" t="s">
        <v>797</v>
      </c>
      <c r="R180" s="53"/>
      <c r="S180" s="54" t="s">
        <v>797</v>
      </c>
      <c r="T180" s="54" t="s">
        <v>1581</v>
      </c>
      <c r="U180" s="54" t="s">
        <v>1019</v>
      </c>
      <c r="V180" s="27" t="str">
        <f t="shared" si="2"/>
        <v>OK</v>
      </c>
    </row>
    <row r="181" spans="1:22" ht="190.2" x14ac:dyDescent="0.35">
      <c r="A181" s="55" t="s">
        <v>35</v>
      </c>
      <c r="B181" s="55" t="s">
        <v>38</v>
      </c>
      <c r="C181" s="52">
        <v>6</v>
      </c>
      <c r="D181" s="52" t="s">
        <v>8</v>
      </c>
      <c r="E181" s="52" t="s">
        <v>8</v>
      </c>
      <c r="F181" s="52" t="s">
        <v>8</v>
      </c>
      <c r="G181" s="52" t="s">
        <v>1579</v>
      </c>
      <c r="H181" s="80" t="str">
        <f>IFERROR(IF(LEN(VLOOKUP($A181,Entities!$A$1:$C$116,3,FALSE))=0,"",VLOOKUP($A181,Entities!$A$1:$C$116,3,FALSE)),"")</f>
        <v>A PARTY in a PARTY RELATIONSHIP with another PARTY and the role that results from that relationship as identified by the PARTY ROLE. Note: The PARTY ROLE identifies the role that has been bestowed on the 2nd PARTY by the 1st PARTY.</v>
      </c>
      <c r="I181" s="80" t="str">
        <f>IFERROR(IF(LEN(VLOOKUP($A181,Entities!$A$1:$D$116,4,FALSE))=0,"",VLOOKUP($A181,Entities!$A$1:$D$116,4,FALSE)),"")</f>
        <v/>
      </c>
      <c r="J181" s="80" t="str">
        <f>IFERROR(IF(LEN(VLOOKUP($A181,Entities!$A$1:$E$116,5,FALSE))=0,"",VLOOKUP($A181,Entities!$A$1:$E$116,5,FALSE)),"")</f>
        <v>Party Relationship Role</v>
      </c>
      <c r="K181" s="80" t="str">
        <f>IFERROR(IF(LEN(VLOOKUP($B181,Attributes!$A$1:$C$379,3,FALSE))=0,"",VLOOKUP($B181,Attributes!$A$1:$C$379,3,FALSE)),"")</f>
        <v>NVARCHAR(255)</v>
      </c>
      <c r="L181" s="80" t="str">
        <f>IFERROR(IF(LEN(VLOOKUP($B181,Attributes!$A$1:$F$379,6,FALSE))=0,"",VLOOKUP($B181,Attributes!$A$1:$F$379,6,FALSE)),"")</f>
        <v/>
      </c>
      <c r="M181" s="80" t="str">
        <f>IFERROR(IF(LEN(VLOOKUP($B181,Attributes!$A$1:$G$379,7,FALSE))=0,"",VLOOKUP($B181,Attributes!$A$1:$G$379,7,FALSE)),"")</f>
        <v>A reference specific to the relationship between these two Parties and applies to the second PARTY in the relationship. This value is defined by the specific Party_RR_Reference_Type.</v>
      </c>
      <c r="N181" s="80" t="str">
        <f>IFERROR(IF(LEN(VLOOKUP($B181,Attributes!$A$1:$H$379,8,FALSE))=0,"",VLOOKUP($B181,Attributes!$A$1:$H$379,8,FALSE)),"")</f>
        <v xml:space="preserve">The value of the identifier specified by Party_RR_Reference_Type.
For further guidance see the Business Rules against Party_RR_Reference_Type in the Party Relationship Role data block.
The Learner_Party_Id is provided by setting the Relationship_Reference attribute to the MIS assigned learner identifier, along with a Party_RR_Reference_Type of 'MIS Assigned Learner Identifier'.
If an incorrect identifier (other than the Learner_Party_Id, such as Driving Licence Number, National Identity Number, National Insurance Number, Passport Number, ULN) has been provided to an AO for a learner, it will be possible to use the Amend Learner Details transaction type to ‘blank out’ the incorrect Relationship_Reference value. Please see Section 11: Solutions Architecture, Heading 12.1 Rule R9 for further guidance on nullifying previously submitted values. This is allowed for the values listed above because it may not be possible to provide the corrected value at the time the error is identified, due to delays in receiving these from external parties such as LRS and HMRC.
</v>
      </c>
      <c r="O181" s="52" t="s">
        <v>868</v>
      </c>
      <c r="P181" s="53"/>
      <c r="Q181" s="53" t="s">
        <v>797</v>
      </c>
      <c r="R181" s="53"/>
      <c r="S181" s="54" t="s">
        <v>797</v>
      </c>
      <c r="T181" s="54" t="s">
        <v>1581</v>
      </c>
      <c r="U181" s="54" t="s">
        <v>38</v>
      </c>
      <c r="V181" s="27" t="str">
        <f t="shared" si="2"/>
        <v>OK</v>
      </c>
    </row>
    <row r="182" spans="1:22" ht="122.1" x14ac:dyDescent="0.35">
      <c r="A182" s="55" t="s">
        <v>35</v>
      </c>
      <c r="B182" s="55" t="s">
        <v>277</v>
      </c>
      <c r="C182" s="52">
        <v>7</v>
      </c>
      <c r="D182" s="52" t="s">
        <v>8</v>
      </c>
      <c r="E182" s="52" t="s">
        <v>6</v>
      </c>
      <c r="F182" s="52" t="s">
        <v>8</v>
      </c>
      <c r="G182" s="52" t="s">
        <v>1579</v>
      </c>
      <c r="H182" s="80" t="str">
        <f>IFERROR(IF(LEN(VLOOKUP($A182,Entities!$A$1:$C$116,3,FALSE))=0,"",VLOOKUP($A182,Entities!$A$1:$C$116,3,FALSE)),"")</f>
        <v>A PARTY in a PARTY RELATIONSHIP with another PARTY and the role that results from that relationship as identified by the PARTY ROLE. Note: The PARTY ROLE identifies the role that has been bestowed on the 2nd PARTY by the 1st PARTY.</v>
      </c>
      <c r="I182" s="80" t="str">
        <f>IFERROR(IF(LEN(VLOOKUP($A182,Entities!$A$1:$D$116,4,FALSE))=0,"",VLOOKUP($A182,Entities!$A$1:$D$116,4,FALSE)),"")</f>
        <v/>
      </c>
      <c r="J182" s="80" t="str">
        <f>IFERROR(IF(LEN(VLOOKUP($A182,Entities!$A$1:$E$116,5,FALSE))=0,"",VLOOKUP($A182,Entities!$A$1:$E$116,5,FALSE)),"")</f>
        <v>Party Relationship Role</v>
      </c>
      <c r="K182" s="80" t="str">
        <f>IFERROR(IF(LEN(VLOOKUP($B182,Attributes!$A$1:$C$379,3,FALSE))=0,"",VLOOKUP($B182,Attributes!$A$1:$C$379,3,FALSE)),"")</f>
        <v>NVARCHAR(50)</v>
      </c>
      <c r="L182" s="80" t="str">
        <f>IFERROR(IF(LEN(VLOOKUP($B182,Attributes!$A$1:$F$379,6,FALSE))=0,"",VLOOKUP($B182,Attributes!$A$1:$F$379,6,FALSE)),"")</f>
        <v>Party_RR_Reference_Type</v>
      </c>
      <c r="M182" s="80" t="str">
        <f>IFERROR(IF(LEN(VLOOKUP($B182,Attributes!$A$1:$G$379,7,FALSE))=0,"",VLOOKUP($B182,Attributes!$A$1:$G$379,7,FALSE)),"")</f>
        <v>A controlled list of values that identifies a type of Reference Number that is recognised throughout the enterprise. Values include ‘ULN’, ‘UKPRN’, ‘UCI’, ‘UPN’, ‘National Insurance Number’.</v>
      </c>
      <c r="N182" s="80" t="str">
        <f>IFERROR(IF(LEN(VLOOKUP($B182,Attributes!$A$1:$H$379,8,FALSE))=0,"",VLOOKUP($B182,Attributes!$A$1:$H$379,8,FALSE)),"")</f>
        <v/>
      </c>
      <c r="O182" s="52"/>
      <c r="P182" s="53"/>
      <c r="Q182" s="53" t="s">
        <v>797</v>
      </c>
      <c r="R182" s="53"/>
      <c r="S182" s="54" t="s">
        <v>797</v>
      </c>
      <c r="T182" s="54" t="s">
        <v>1581</v>
      </c>
      <c r="U182" s="54" t="s">
        <v>277</v>
      </c>
      <c r="V182" s="27" t="str">
        <f t="shared" si="2"/>
        <v>OK</v>
      </c>
    </row>
    <row r="183" spans="1:22" ht="55.5" x14ac:dyDescent="0.35">
      <c r="A183" s="55" t="s">
        <v>39</v>
      </c>
      <c r="B183" s="55" t="s">
        <v>37</v>
      </c>
      <c r="C183" s="52">
        <v>1</v>
      </c>
      <c r="D183" s="52" t="s">
        <v>6</v>
      </c>
      <c r="E183" s="52" t="s">
        <v>8</v>
      </c>
      <c r="F183" s="52" t="s">
        <v>6</v>
      </c>
      <c r="G183" s="52"/>
      <c r="H183" s="80" t="str">
        <f>IFERROR(IF(LEN(VLOOKUP($A183,Entities!$A$1:$C$116,3,FALSE))=0,"",VLOOKUP($A183,Entities!$A$1:$C$116,3,FALSE)),"")</f>
        <v>A controlled list of values that identifies the specific role of a PARTY e.g. LEARNER, LEARNING OPPORTUNITY PROVIDER. This attribute may appear prefixed with the role that is currently being undertaken. In this event the role type is that specifically named role.</v>
      </c>
      <c r="I183" s="80" t="str">
        <f>IFERROR(IF(LEN(VLOOKUP($A183,Entities!$A$1:$D$116,4,FALSE))=0,"",VLOOKUP($A183,Entities!$A$1:$D$116,4,FALSE)),"")</f>
        <v/>
      </c>
      <c r="J183" s="80" t="str">
        <f>IFERROR(IF(LEN(VLOOKUP($A183,Entities!$A$1:$E$116,5,FALSE))=0,"",VLOOKUP($A183,Entities!$A$1:$E$116,5,FALSE)),"")</f>
        <v>Reference Entity</v>
      </c>
      <c r="K183" s="80" t="str">
        <f>IFERROR(IF(LEN(VLOOKUP($B183,Attributes!$A$1:$C$379,3,FALSE))=0,"",VLOOKUP($B183,Attributes!$A$1:$C$379,3,FALSE)),"")</f>
        <v>NVARCHAR(50)</v>
      </c>
      <c r="L183" s="80" t="str">
        <f>IFERROR(IF(LEN(VLOOKUP($B183,Attributes!$A$1:$F$379,6,FALSE))=0,"",VLOOKUP($B183,Attributes!$A$1:$F$379,6,FALSE)),"")</f>
        <v>Party_Role_Type</v>
      </c>
      <c r="M183" s="80" t="str">
        <f>IFERROR(IF(LEN(VLOOKUP($B183,Attributes!$A$1:$G$379,7,FALSE))=0,"",VLOOKUP($B183,Attributes!$A$1:$G$379,7,FALSE)),"")</f>
        <v>A controlled list of values that identifies the specific role of a PARTY e.g. LEARNER, LEARNING OPPORTUNITY PROVIDER. This attribute may appear prefixed with the role that is currently being undertaken. In this event the role type is that specifically named role</v>
      </c>
      <c r="N183" s="80" t="str">
        <f>IFERROR(IF(LEN(VLOOKUP($B183,Attributes!$A$1:$H$379,8,FALSE))=0,"",VLOOKUP($B183,Attributes!$A$1:$H$379,8,FALSE)),"")</f>
        <v/>
      </c>
      <c r="O183" s="52"/>
      <c r="P183" s="53"/>
      <c r="Q183" s="53" t="s">
        <v>1576</v>
      </c>
      <c r="R183" s="53"/>
      <c r="S183" s="53" t="s">
        <v>1576</v>
      </c>
      <c r="T183" s="54" t="s">
        <v>1695</v>
      </c>
      <c r="U183" s="54" t="s">
        <v>37</v>
      </c>
      <c r="V183" s="27" t="str">
        <f t="shared" si="2"/>
        <v>OK</v>
      </c>
    </row>
    <row r="184" spans="1:22" ht="44.4" x14ac:dyDescent="0.35">
      <c r="A184" s="55" t="s">
        <v>287</v>
      </c>
      <c r="B184" s="55" t="s">
        <v>277</v>
      </c>
      <c r="C184" s="52">
        <v>1</v>
      </c>
      <c r="D184" s="52" t="s">
        <v>6</v>
      </c>
      <c r="E184" s="52" t="s">
        <v>8</v>
      </c>
      <c r="F184" s="52" t="s">
        <v>6</v>
      </c>
      <c r="G184" s="52"/>
      <c r="H184" s="80" t="str">
        <f>IFERROR(IF(LEN(VLOOKUP($A184,Entities!$A$1:$C$116,3,FALSE))=0,"",VLOOKUP($A184,Entities!$A$1:$C$116,3,FALSE)),"")</f>
        <v>A controlled list of values that identifies a type of Reference Number that is recognised throughout the enterprise. Values include "ULN", "UKPRN", "UCI", "UPN" "National Insurance Number".</v>
      </c>
      <c r="I184" s="80" t="str">
        <f>IFERROR(IF(LEN(VLOOKUP($A184,Entities!$A$1:$D$116,4,FALSE))=0,"",VLOOKUP($A184,Entities!$A$1:$D$116,4,FALSE)),"")</f>
        <v/>
      </c>
      <c r="J184" s="80" t="str">
        <f>IFERROR(IF(LEN(VLOOKUP($A184,Entities!$A$1:$E$116,5,FALSE))=0,"",VLOOKUP($A184,Entities!$A$1:$E$116,5,FALSE)),"")</f>
        <v>Reference Entity</v>
      </c>
      <c r="K184" s="80" t="str">
        <f>IFERROR(IF(LEN(VLOOKUP($B184,Attributes!$A$1:$C$379,3,FALSE))=0,"",VLOOKUP($B184,Attributes!$A$1:$C$379,3,FALSE)),"")</f>
        <v>NVARCHAR(50)</v>
      </c>
      <c r="L184" s="80" t="str">
        <f>IFERROR(IF(LEN(VLOOKUP($B184,Attributes!$A$1:$F$379,6,FALSE))=0,"",VLOOKUP($B184,Attributes!$A$1:$F$379,6,FALSE)),"")</f>
        <v>Party_RR_Reference_Type</v>
      </c>
      <c r="M184" s="80" t="str">
        <f>IFERROR(IF(LEN(VLOOKUP($B184,Attributes!$A$1:$G$379,7,FALSE))=0,"",VLOOKUP($B184,Attributes!$A$1:$G$379,7,FALSE)),"")</f>
        <v>A controlled list of values that identifies a type of Reference Number that is recognised throughout the enterprise. Values include ‘ULN’, ‘UKPRN’, ‘UCI’, ‘UPN’, ‘National Insurance Number’.</v>
      </c>
      <c r="N184" s="80" t="str">
        <f>IFERROR(IF(LEN(VLOOKUP($B184,Attributes!$A$1:$H$379,8,FALSE))=0,"",VLOOKUP($B184,Attributes!$A$1:$H$379,8,FALSE)),"")</f>
        <v/>
      </c>
      <c r="O184" s="52"/>
      <c r="P184" s="53"/>
      <c r="Q184" s="53" t="s">
        <v>1576</v>
      </c>
      <c r="R184" s="53"/>
      <c r="S184" s="53" t="s">
        <v>1576</v>
      </c>
      <c r="T184" s="54" t="s">
        <v>1696</v>
      </c>
      <c r="U184" s="54" t="s">
        <v>277</v>
      </c>
      <c r="V184" s="27" t="str">
        <f t="shared" si="2"/>
        <v>OK</v>
      </c>
    </row>
    <row r="185" spans="1:22" ht="22.2" x14ac:dyDescent="0.35">
      <c r="A185" s="55" t="s">
        <v>242</v>
      </c>
      <c r="B185" s="55" t="s">
        <v>24</v>
      </c>
      <c r="C185" s="52">
        <v>1</v>
      </c>
      <c r="D185" s="52" t="s">
        <v>6</v>
      </c>
      <c r="E185" s="52" t="s">
        <v>8</v>
      </c>
      <c r="F185" s="52" t="s">
        <v>6</v>
      </c>
      <c r="G185" s="52"/>
      <c r="H185" s="80" t="str">
        <f>IFERROR(IF(LEN(VLOOKUP($A185,Entities!$A$1:$C$116,3,FALSE))=0,"",VLOOKUP($A185,Entities!$A$1:$C$116,3,FALSE)),"")</f>
        <v>A controlled list of values that identifies the type of PARTY Values are "Person", Organisation".</v>
      </c>
      <c r="I185" s="80" t="str">
        <f>IFERROR(IF(LEN(VLOOKUP($A185,Entities!$A$1:$D$116,4,FALSE))=0,"",VLOOKUP($A185,Entities!$A$1:$D$116,4,FALSE)),"")</f>
        <v/>
      </c>
      <c r="J185" s="80" t="str">
        <f>IFERROR(IF(LEN(VLOOKUP($A185,Entities!$A$1:$E$116,5,FALSE))=0,"",VLOOKUP($A185,Entities!$A$1:$E$116,5,FALSE)),"")</f>
        <v>Reference Entity</v>
      </c>
      <c r="K185" s="80" t="str">
        <f>IFERROR(IF(LEN(VLOOKUP($B185,Attributes!$A$1:$C$379,3,FALSE))=0,"",VLOOKUP($B185,Attributes!$A$1:$C$379,3,FALSE)),"")</f>
        <v>NVARCHAR(32)</v>
      </c>
      <c r="L185" s="80" t="str">
        <f>IFERROR(IF(LEN(VLOOKUP($B185,Attributes!$A$1:$F$379,6,FALSE))=0,"",VLOOKUP($B185,Attributes!$A$1:$F$379,6,FALSE)),"")</f>
        <v>Party_Type</v>
      </c>
      <c r="M185" s="80" t="str">
        <f>IFERROR(IF(LEN(VLOOKUP($B185,Attributes!$A$1:$G$379,7,FALSE))=0,"",VLOOKUP($B185,Attributes!$A$1:$G$379,7,FALSE)),"")</f>
        <v>A controlled list of values that identifies the type of PARTY Values are "Person", "Organisation".</v>
      </c>
      <c r="N185" s="80" t="str">
        <f>IFERROR(IF(LEN(VLOOKUP($B185,Attributes!$A$1:$H$379,8,FALSE))=0,"",VLOOKUP($B185,Attributes!$A$1:$H$379,8,FALSE)),"")</f>
        <v/>
      </c>
      <c r="O185" s="52"/>
      <c r="P185" s="53"/>
      <c r="Q185" s="53" t="s">
        <v>1576</v>
      </c>
      <c r="R185" s="53"/>
      <c r="S185" s="53" t="s">
        <v>1576</v>
      </c>
      <c r="T185" s="54" t="s">
        <v>1697</v>
      </c>
      <c r="U185" s="54" t="s">
        <v>24</v>
      </c>
      <c r="V185" s="27" t="str">
        <f t="shared" si="2"/>
        <v>OK</v>
      </c>
    </row>
    <row r="186" spans="1:22" ht="55.5" x14ac:dyDescent="0.35">
      <c r="A186" s="55" t="s">
        <v>51</v>
      </c>
      <c r="B186" s="55" t="s">
        <v>7</v>
      </c>
      <c r="C186" s="52">
        <v>1</v>
      </c>
      <c r="D186" s="52" t="s">
        <v>6</v>
      </c>
      <c r="E186" s="52" t="s">
        <v>6</v>
      </c>
      <c r="F186" s="52" t="s">
        <v>6</v>
      </c>
      <c r="G186" s="52"/>
      <c r="H186" s="80" t="str">
        <f>IFERROR(IF(LEN(VLOOKUP($A186,Entities!$A$1:$C$116,3,FALSE))=0,"",VLOOKUP($A186,Entities!$A$1:$C$116,3,FALSE)),"")</f>
        <v>A part of a QUALIFICATION ELEMENT structure that groups together other QE PATHWAY, or QE LEARNING UNIT, or QE ASSESSABLE and contains the selection criteria to control the pathways available when making a booking for a QUALIFICATION.</v>
      </c>
      <c r="I186" s="80" t="str">
        <f>IFERROR(IF(LEN(VLOOKUP($A186,Entities!$A$1:$D$116,4,FALSE))=0,"",VLOOKUP($A186,Entities!$A$1:$D$116,4,FALSE)),"")</f>
        <v>The PATHWAY supports either a number of units selection or credit value based selection.
A Pathway is only required if there is currently, or in the future may be, a choice of selection to be made from the child QUALIFICATION ELEMENT(s)</v>
      </c>
      <c r="J186" s="80" t="str">
        <f>IFERROR(IF(LEN(VLOOKUP($A186,Entities!$A$1:$E$116,5,FALSE))=0,"",VLOOKUP($A186,Entities!$A$1:$E$116,5,FALSE)),"")</f>
        <v>Qualification Element</v>
      </c>
      <c r="K186" s="80" t="str">
        <f>IFERROR(IF(LEN(VLOOKUP($B186,Attributes!$A$1:$C$379,3,FALSE))=0,"",VLOOKUP($B186,Attributes!$A$1:$C$379,3,FALSE)),"")</f>
        <v>NVARCHAR(32)</v>
      </c>
      <c r="L186" s="80" t="str">
        <f>IFERROR(IF(LEN(VLOOKUP($B186,Attributes!$A$1:$F$379,6,FALSE))=0,"",VLOOKUP($B186,Attributes!$A$1:$F$379,6,FALSE)),"")</f>
        <v/>
      </c>
      <c r="M186" s="80" t="str">
        <f>IFERROR(IF(LEN(VLOOKUP($B186,Attributes!$A$1:$G$379,7,FALSE))=0,"",VLOOKUP($B186,Attributes!$A$1:$G$379,7,FALSE)),"")</f>
        <v>A value that denotes and distinguishes the PARTY.</v>
      </c>
      <c r="N186" s="80" t="str">
        <f>IFERROR(IF(LEN(VLOOKUP($B186,Attributes!$A$1:$H$379,8,FALSE))=0,"",VLOOKUP($B186,Attributes!$A$1:$H$379,8,FALSE)),"")</f>
        <v>In this case is an AWARDING ORGANISATION. 
Where the party is an awarding organisation the JCQCIC Awarding Organisation Id must be used.</v>
      </c>
      <c r="O186" s="52"/>
      <c r="P186" s="53"/>
      <c r="Q186" s="53" t="s">
        <v>424</v>
      </c>
      <c r="R186" s="53"/>
      <c r="S186" s="54"/>
      <c r="T186" s="54" t="s">
        <v>1588</v>
      </c>
      <c r="U186" s="54" t="s">
        <v>7</v>
      </c>
      <c r="V186" s="27" t="str">
        <f t="shared" si="2"/>
        <v>OK</v>
      </c>
    </row>
    <row r="187" spans="1:22" ht="55.5" x14ac:dyDescent="0.35">
      <c r="A187" s="55" t="s">
        <v>51</v>
      </c>
      <c r="B187" s="55" t="s">
        <v>15</v>
      </c>
      <c r="C187" s="52">
        <v>2</v>
      </c>
      <c r="D187" s="52" t="s">
        <v>6</v>
      </c>
      <c r="E187" s="52" t="s">
        <v>6</v>
      </c>
      <c r="F187" s="52" t="s">
        <v>6</v>
      </c>
      <c r="G187" s="52" t="s">
        <v>1579</v>
      </c>
      <c r="H187" s="80" t="str">
        <f>IFERROR(IF(LEN(VLOOKUP($A187,Entities!$A$1:$C$116,3,FALSE))=0,"",VLOOKUP($A187,Entities!$A$1:$C$116,3,FALSE)),"")</f>
        <v>A part of a QUALIFICATION ELEMENT structure that groups together other QE PATHWAY, or QE LEARNING UNIT, or QE ASSESSABLE and contains the selection criteria to control the pathways available when making a booking for a QUALIFICATION.</v>
      </c>
      <c r="I187" s="80" t="str">
        <f>IFERROR(IF(LEN(VLOOKUP($A187,Entities!$A$1:$D$116,4,FALSE))=0,"",VLOOKUP($A187,Entities!$A$1:$D$116,4,FALSE)),"")</f>
        <v>The PATHWAY supports either a number of units selection or credit value based selection.
A Pathway is only required if there is currently, or in the future may be, a choice of selection to be made from the child QUALIFICATION ELEMENT(s)</v>
      </c>
      <c r="J187" s="80" t="str">
        <f>IFERROR(IF(LEN(VLOOKUP($A187,Entities!$A$1:$E$116,5,FALSE))=0,"",VLOOKUP($A187,Entities!$A$1:$E$116,5,FALSE)),"")</f>
        <v>Qualification Element</v>
      </c>
      <c r="K187" s="80" t="str">
        <f>IFERROR(IF(LEN(VLOOKUP($B187,Attributes!$A$1:$C$379,3,FALSE))=0,"",VLOOKUP($B187,Attributes!$A$1:$C$379,3,FALSE)),"")</f>
        <v>NVARCHAR(50)</v>
      </c>
      <c r="L187" s="80" t="str">
        <f>IFERROR(IF(LEN(VLOOKUP($B187,Attributes!$A$1:$F$379,6,FALSE))=0,"",VLOOKUP($B187,Attributes!$A$1:$F$379,6,FALSE)),"")</f>
        <v/>
      </c>
      <c r="M187" s="80" t="str">
        <f>IFERROR(IF(LEN(VLOOKUP($B187,Attributes!$A$1:$G$379,7,FALSE))=0,"",VLOOKUP($B187,Attributes!$A$1:$G$379,7,FALSE)),"")</f>
        <v>A value that uniquely identifies a specific part of a Qualification and applies to one or more QUALIFICATION ELEMENT(s) within an AWARDING ORGANISATION.</v>
      </c>
      <c r="N187" s="80" t="str">
        <f>IFERROR(IF(LEN(VLOOKUP($B187,Attributes!$A$1:$H$379,8,FALSE))=0,"",VLOOKUP($B187,Attributes!$A$1:$H$379,8,FALSE)),"")</f>
        <v>The same value may be used for a number of QUALIFICATION ELEMENTS provided they are differentiated by Qualification_Element_Type.</v>
      </c>
      <c r="O187" s="52"/>
      <c r="P187" s="53"/>
      <c r="Q187" s="53" t="s">
        <v>424</v>
      </c>
      <c r="R187" s="53"/>
      <c r="S187" s="54"/>
      <c r="T187" s="54" t="s">
        <v>1589</v>
      </c>
      <c r="U187" s="54" t="s">
        <v>15</v>
      </c>
      <c r="V187" s="27" t="str">
        <f t="shared" si="2"/>
        <v>OK</v>
      </c>
    </row>
    <row r="188" spans="1:22" ht="55.5" x14ac:dyDescent="0.35">
      <c r="A188" s="55" t="s">
        <v>51</v>
      </c>
      <c r="B188" s="55" t="s">
        <v>16</v>
      </c>
      <c r="C188" s="52">
        <v>3</v>
      </c>
      <c r="D188" s="52" t="s">
        <v>6</v>
      </c>
      <c r="E188" s="52" t="s">
        <v>6</v>
      </c>
      <c r="F188" s="52" t="s">
        <v>6</v>
      </c>
      <c r="G188" s="52" t="s">
        <v>1579</v>
      </c>
      <c r="H188" s="80" t="str">
        <f>IFERROR(IF(LEN(VLOOKUP($A188,Entities!$A$1:$C$116,3,FALSE))=0,"",VLOOKUP($A188,Entities!$A$1:$C$116,3,FALSE)),"")</f>
        <v>A part of a QUALIFICATION ELEMENT structure that groups together other QE PATHWAY, or QE LEARNING UNIT, or QE ASSESSABLE and contains the selection criteria to control the pathways available when making a booking for a QUALIFICATION.</v>
      </c>
      <c r="I188" s="80" t="str">
        <f>IFERROR(IF(LEN(VLOOKUP($A188,Entities!$A$1:$D$116,4,FALSE))=0,"",VLOOKUP($A188,Entities!$A$1:$D$116,4,FALSE)),"")</f>
        <v>The PATHWAY supports either a number of units selection or credit value based selection.
A Pathway is only required if there is currently, or in the future may be, a choice of selection to be made from the child QUALIFICATION ELEMENT(s)</v>
      </c>
      <c r="J188" s="80" t="str">
        <f>IFERROR(IF(LEN(VLOOKUP($A188,Entities!$A$1:$E$116,5,FALSE))=0,"",VLOOKUP($A188,Entities!$A$1:$E$116,5,FALSE)),"")</f>
        <v>Qualification Element</v>
      </c>
      <c r="K188" s="80" t="str">
        <f>IFERROR(IF(LEN(VLOOKUP($B188,Attributes!$A$1:$C$379,3,FALSE))=0,"",VLOOKUP($B188,Attributes!$A$1:$C$379,3,FALSE)),"")</f>
        <v>NVARCHAR(32)</v>
      </c>
      <c r="L188" s="80" t="str">
        <f>IFERROR(IF(LEN(VLOOKUP($B188,Attributes!$A$1:$F$379,6,FALSE))=0,"",VLOOKUP($B188,Attributes!$A$1:$F$379,6,FALSE)),"")</f>
        <v>Qualification_Element_Type</v>
      </c>
      <c r="M188" s="80" t="str">
        <f>IFERROR(IF(LEN(VLOOKUP($B188,Attributes!$A$1:$G$379,7,FALSE))=0,"",VLOOKUP($B188,Attributes!$A$1:$G$379,7,FALSE)),"")</f>
        <v>A controlled list of values that denotes the type and behaviour of the specific QUALIFICATION ELEMENT. Values are "Scheme", "Award", "Learning Unit", "Pathway", "Assessable".</v>
      </c>
      <c r="N188" s="80" t="str">
        <f>IFERROR(IF(LEN(VLOOKUP($B188,Attributes!$A$1:$H$379,8,FALSE))=0,"",VLOOKUP($B188,Attributes!$A$1:$H$379,8,FALSE)),"")</f>
        <v/>
      </c>
      <c r="O188" s="52"/>
      <c r="P188" s="53"/>
      <c r="Q188" s="53" t="s">
        <v>424</v>
      </c>
      <c r="R188" s="53"/>
      <c r="S188" s="54" t="s">
        <v>424</v>
      </c>
      <c r="T188" s="54" t="s">
        <v>1589</v>
      </c>
      <c r="U188" s="54" t="s">
        <v>16</v>
      </c>
      <c r="V188" s="27" t="str">
        <f t="shared" si="2"/>
        <v>OK</v>
      </c>
    </row>
    <row r="189" spans="1:22" ht="55.5" x14ac:dyDescent="0.35">
      <c r="A189" s="55" t="s">
        <v>51</v>
      </c>
      <c r="B189" s="55" t="s">
        <v>52</v>
      </c>
      <c r="C189" s="52">
        <v>4</v>
      </c>
      <c r="D189" s="52" t="s">
        <v>8</v>
      </c>
      <c r="E189" s="52" t="s">
        <v>8</v>
      </c>
      <c r="F189" s="52" t="s">
        <v>8</v>
      </c>
      <c r="G189" s="52" t="s">
        <v>1579</v>
      </c>
      <c r="H189" s="80" t="str">
        <f>IFERROR(IF(LEN(VLOOKUP($A189,Entities!$A$1:$C$116,3,FALSE))=0,"",VLOOKUP($A189,Entities!$A$1:$C$116,3,FALSE)),"")</f>
        <v>A part of a QUALIFICATION ELEMENT structure that groups together other QE PATHWAY, or QE LEARNING UNIT, or QE ASSESSABLE and contains the selection criteria to control the pathways available when making a booking for a QUALIFICATION.</v>
      </c>
      <c r="I189" s="80" t="str">
        <f>IFERROR(IF(LEN(VLOOKUP($A189,Entities!$A$1:$D$116,4,FALSE))=0,"",VLOOKUP($A189,Entities!$A$1:$D$116,4,FALSE)),"")</f>
        <v>The PATHWAY supports either a number of units selection or credit value based selection.
A Pathway is only required if there is currently, or in the future may be, a choice of selection to be made from the child QUALIFICATION ELEMENT(s)</v>
      </c>
      <c r="J189" s="80" t="str">
        <f>IFERROR(IF(LEN(VLOOKUP($A189,Entities!$A$1:$E$116,5,FALSE))=0,"",VLOOKUP($A189,Entities!$A$1:$E$116,5,FALSE)),"")</f>
        <v>Qualification Element</v>
      </c>
      <c r="K189" s="80" t="str">
        <f>IFERROR(IF(LEN(VLOOKUP($B189,Attributes!$A$1:$C$379,3,FALSE))=0,"",VLOOKUP($B189,Attributes!$A$1:$C$379,3,FALSE)),"")</f>
        <v>BOOLEAN</v>
      </c>
      <c r="L189" s="80" t="str">
        <f>IFERROR(IF(LEN(VLOOKUP($B189,Attributes!$A$1:$F$379,6,FALSE))=0,"",VLOOKUP($B189,Attributes!$A$1:$F$379,6,FALSE)),"")</f>
        <v/>
      </c>
      <c r="M189" s="80" t="str">
        <f>IFERROR(IF(LEN(VLOOKUP($B189,Attributes!$A$1:$G$379,7,FALSE))=0,"",VLOOKUP($B189,Attributes!$A$1:$G$379,7,FALSE)),"")</f>
        <v>Denotes that the PATHWAY is implementing a 2 dimensional selection to ensure that the exact same LEARNING UNIT(s), or ASSESSABLE(s) are returned from both child PATHWAY(s).</v>
      </c>
      <c r="N189" s="80" t="str">
        <f>IFERROR(IF(LEN(VLOOKUP($B189,Attributes!$A$1:$H$379,8,FALSE))=0,"",VLOOKUP($B189,Attributes!$A$1:$H$379,8,FALSE)),"")</f>
        <v>Refer to Section 20 'Using the Qualification Element' support material when constructing pathways and relationships.</v>
      </c>
      <c r="O189" s="52"/>
      <c r="P189" s="53"/>
      <c r="Q189" s="53" t="s">
        <v>424</v>
      </c>
      <c r="R189" s="53"/>
      <c r="S189" s="54" t="s">
        <v>424</v>
      </c>
      <c r="T189" s="54" t="s">
        <v>1665</v>
      </c>
      <c r="U189" s="54" t="s">
        <v>52</v>
      </c>
      <c r="V189" s="27" t="str">
        <f t="shared" si="2"/>
        <v>OK</v>
      </c>
    </row>
    <row r="190" spans="1:22" ht="55.5" x14ac:dyDescent="0.35">
      <c r="A190" s="55" t="s">
        <v>51</v>
      </c>
      <c r="B190" s="55" t="s">
        <v>53</v>
      </c>
      <c r="C190" s="52">
        <v>5</v>
      </c>
      <c r="D190" s="52" t="s">
        <v>8</v>
      </c>
      <c r="E190" s="52" t="s">
        <v>8</v>
      </c>
      <c r="F190" s="52" t="s">
        <v>8</v>
      </c>
      <c r="G190" s="52" t="s">
        <v>1579</v>
      </c>
      <c r="H190" s="80" t="str">
        <f>IFERROR(IF(LEN(VLOOKUP($A190,Entities!$A$1:$C$116,3,FALSE))=0,"",VLOOKUP($A190,Entities!$A$1:$C$116,3,FALSE)),"")</f>
        <v>A part of a QUALIFICATION ELEMENT structure that groups together other QE PATHWAY, or QE LEARNING UNIT, or QE ASSESSABLE and contains the selection criteria to control the pathways available when making a booking for a QUALIFICATION.</v>
      </c>
      <c r="I190" s="80" t="str">
        <f>IFERROR(IF(LEN(VLOOKUP($A190,Entities!$A$1:$D$116,4,FALSE))=0,"",VLOOKUP($A190,Entities!$A$1:$D$116,4,FALSE)),"")</f>
        <v>The PATHWAY supports either a number of units selection or credit value based selection.
A Pathway is only required if there is currently, or in the future may be, a choice of selection to be made from the child QUALIFICATION ELEMENT(s)</v>
      </c>
      <c r="J190" s="80" t="str">
        <f>IFERROR(IF(LEN(VLOOKUP($A190,Entities!$A$1:$E$116,5,FALSE))=0,"",VLOOKUP($A190,Entities!$A$1:$E$116,5,FALSE)),"")</f>
        <v>Qualification Element</v>
      </c>
      <c r="K190" s="80" t="str">
        <f>IFERROR(IF(LEN(VLOOKUP($B190,Attributes!$A$1:$C$379,3,FALSE))=0,"",VLOOKUP($B190,Attributes!$A$1:$C$379,3,FALSE)),"")</f>
        <v>BOOLEAN</v>
      </c>
      <c r="L190" s="80" t="str">
        <f>IFERROR(IF(LEN(VLOOKUP($B190,Attributes!$A$1:$F$379,6,FALSE))=0,"",VLOOKUP($B190,Attributes!$A$1:$F$379,6,FALSE)),"")</f>
        <v/>
      </c>
      <c r="M190" s="80" t="str">
        <f>IFERROR(IF(LEN(VLOOKUP($B190,Attributes!$A$1:$G$379,7,FALSE))=0,"",VLOOKUP($B190,Attributes!$A$1:$G$379,7,FALSE)),"")</f>
        <v>Indicates whether the decision selection criteria and the choices of available PATHWAY(s) defined within this QE PATHWAY must be acted upon, or are optional.</v>
      </c>
      <c r="N190" s="80" t="str">
        <f>IFERROR(IF(LEN(VLOOKUP($B190,Attributes!$A$1:$H$379,8,FALSE))=0,"",VLOOKUP($B190,Attributes!$A$1:$H$379,8,FALSE)),"")</f>
        <v>Refer to Section 20 'Using the Qualification Element' support material when constructing pathways and relationships.</v>
      </c>
      <c r="O190" s="52"/>
      <c r="P190" s="53"/>
      <c r="Q190" s="53" t="s">
        <v>424</v>
      </c>
      <c r="R190" s="53"/>
      <c r="S190" s="54" t="s">
        <v>424</v>
      </c>
      <c r="T190" s="54" t="s">
        <v>1665</v>
      </c>
      <c r="U190" s="54" t="s">
        <v>53</v>
      </c>
      <c r="V190" s="27" t="str">
        <f t="shared" si="2"/>
        <v>OK</v>
      </c>
    </row>
    <row r="191" spans="1:22" ht="55.5" x14ac:dyDescent="0.35">
      <c r="A191" s="55" t="s">
        <v>51</v>
      </c>
      <c r="B191" s="55" t="s">
        <v>54</v>
      </c>
      <c r="C191" s="52">
        <v>6</v>
      </c>
      <c r="D191" s="52" t="s">
        <v>8</v>
      </c>
      <c r="E191" s="52" t="s">
        <v>8</v>
      </c>
      <c r="F191" s="52" t="s">
        <v>8</v>
      </c>
      <c r="G191" s="52" t="s">
        <v>1579</v>
      </c>
      <c r="H191" s="80" t="str">
        <f>IFERROR(IF(LEN(VLOOKUP($A191,Entities!$A$1:$C$116,3,FALSE))=0,"",VLOOKUP($A191,Entities!$A$1:$C$116,3,FALSE)),"")</f>
        <v>A part of a QUALIFICATION ELEMENT structure that groups together other QE PATHWAY, or QE LEARNING UNIT, or QE ASSESSABLE and contains the selection criteria to control the pathways available when making a booking for a QUALIFICATION.</v>
      </c>
      <c r="I191" s="80" t="str">
        <f>IFERROR(IF(LEN(VLOOKUP($A191,Entities!$A$1:$D$116,4,FALSE))=0,"",VLOOKUP($A191,Entities!$A$1:$D$116,4,FALSE)),"")</f>
        <v>The PATHWAY supports either a number of units selection or credit value based selection.
A Pathway is only required if there is currently, or in the future may be, a choice of selection to be made from the child QUALIFICATION ELEMENT(s)</v>
      </c>
      <c r="J191" s="80" t="str">
        <f>IFERROR(IF(LEN(VLOOKUP($A191,Entities!$A$1:$E$116,5,FALSE))=0,"",VLOOKUP($A191,Entities!$A$1:$E$116,5,FALSE)),"")</f>
        <v>Qualification Element</v>
      </c>
      <c r="K191" s="80" t="str">
        <f>IFERROR(IF(LEN(VLOOKUP($B191,Attributes!$A$1:$C$379,3,FALSE))=0,"",VLOOKUP($B191,Attributes!$A$1:$C$379,3,FALSE)),"")</f>
        <v>INTEGER</v>
      </c>
      <c r="L191" s="80" t="str">
        <f>IFERROR(IF(LEN(VLOOKUP($B191,Attributes!$A$1:$F$379,6,FALSE))=0,"",VLOOKUP($B191,Attributes!$A$1:$F$379,6,FALSE)),"")</f>
        <v/>
      </c>
      <c r="M191" s="80" t="str">
        <f>IFERROR(IF(LEN(VLOOKUP($B191,Attributes!$A$1:$G$379,7,FALSE))=0,"",VLOOKUP($B191,Attributes!$A$1:$G$379,7,FALSE)),"")</f>
        <v>The minimum number of unique units associated with a QE PATHWAY to be selected. A unit may represent ASSESSABLE(s) or LEARNING UNIT(s) as this is the object of interest to the Customer when making a Booking.</v>
      </c>
      <c r="N191" s="80" t="str">
        <f>IFERROR(IF(LEN(VLOOKUP($B191,Attributes!$A$1:$H$379,8,FALSE))=0,"",VLOOKUP($B191,Attributes!$A$1:$H$379,8,FALSE)),"")</f>
        <v>Not used if Minimum_Credit_Value is used.
Refer to the 'Using the QE' support material when constructing pathways and relationships.</v>
      </c>
      <c r="O191" s="52"/>
      <c r="P191" s="53"/>
      <c r="Q191" s="53" t="s">
        <v>424</v>
      </c>
      <c r="R191" s="53"/>
      <c r="S191" s="54" t="s">
        <v>424</v>
      </c>
      <c r="T191" s="54" t="s">
        <v>1665</v>
      </c>
      <c r="U191" s="54" t="s">
        <v>54</v>
      </c>
      <c r="V191" s="27" t="str">
        <f t="shared" si="2"/>
        <v>OK</v>
      </c>
    </row>
    <row r="192" spans="1:22" ht="55.5" x14ac:dyDescent="0.35">
      <c r="A192" s="55" t="s">
        <v>51</v>
      </c>
      <c r="B192" s="55" t="s">
        <v>55</v>
      </c>
      <c r="C192" s="52">
        <v>7</v>
      </c>
      <c r="D192" s="52" t="s">
        <v>8</v>
      </c>
      <c r="E192" s="52" t="s">
        <v>8</v>
      </c>
      <c r="F192" s="52" t="s">
        <v>8</v>
      </c>
      <c r="G192" s="52" t="s">
        <v>1579</v>
      </c>
      <c r="H192" s="80" t="str">
        <f>IFERROR(IF(LEN(VLOOKUP($A192,Entities!$A$1:$C$116,3,FALSE))=0,"",VLOOKUP($A192,Entities!$A$1:$C$116,3,FALSE)),"")</f>
        <v>A part of a QUALIFICATION ELEMENT structure that groups together other QE PATHWAY, or QE LEARNING UNIT, or QE ASSESSABLE and contains the selection criteria to control the pathways available when making a booking for a QUALIFICATION.</v>
      </c>
      <c r="I192" s="80" t="str">
        <f>IFERROR(IF(LEN(VLOOKUP($A192,Entities!$A$1:$D$116,4,FALSE))=0,"",VLOOKUP($A192,Entities!$A$1:$D$116,4,FALSE)),"")</f>
        <v>The PATHWAY supports either a number of units selection or credit value based selection.
A Pathway is only required if there is currently, or in the future may be, a choice of selection to be made from the child QUALIFICATION ELEMENT(s)</v>
      </c>
      <c r="J192" s="80" t="str">
        <f>IFERROR(IF(LEN(VLOOKUP($A192,Entities!$A$1:$E$116,5,FALSE))=0,"",VLOOKUP($A192,Entities!$A$1:$E$116,5,FALSE)),"")</f>
        <v>Qualification Element</v>
      </c>
      <c r="K192" s="80" t="str">
        <f>IFERROR(IF(LEN(VLOOKUP($B192,Attributes!$A$1:$C$379,3,FALSE))=0,"",VLOOKUP($B192,Attributes!$A$1:$C$379,3,FALSE)),"")</f>
        <v>INTEGER</v>
      </c>
      <c r="L192" s="80" t="str">
        <f>IFERROR(IF(LEN(VLOOKUP($B192,Attributes!$A$1:$F$379,6,FALSE))=0,"",VLOOKUP($B192,Attributes!$A$1:$F$379,6,FALSE)),"")</f>
        <v/>
      </c>
      <c r="M192" s="80" t="str">
        <f>IFERROR(IF(LEN(VLOOKUP($B192,Attributes!$A$1:$G$379,7,FALSE))=0,"",VLOOKUP($B192,Attributes!$A$1:$G$379,7,FALSE)),"")</f>
        <v>The maximum number of unique units associated with a QE PATHWAY to be selected. A unit may represent ASSESSABLE(s) or LEARNING UNIT(s) as this is the object of interest to the Customer when making a Booking.</v>
      </c>
      <c r="N192" s="80" t="str">
        <f>IFERROR(IF(LEN(VLOOKUP($B192,Attributes!$A$1:$H$379,8,FALSE))=0,"",VLOOKUP($B192,Attributes!$A$1:$H$379,8,FALSE)),"")</f>
        <v>Not used if Minimum_Credit_Value is used.
Refer to the 'Using the QE' support material when constructing pathways and relationships.</v>
      </c>
      <c r="O192" s="52"/>
      <c r="P192" s="53"/>
      <c r="Q192" s="53" t="s">
        <v>424</v>
      </c>
      <c r="R192" s="53"/>
      <c r="S192" s="54" t="s">
        <v>424</v>
      </c>
      <c r="T192" s="54" t="s">
        <v>1665</v>
      </c>
      <c r="U192" s="54" t="s">
        <v>55</v>
      </c>
      <c r="V192" s="27" t="str">
        <f t="shared" si="2"/>
        <v>OK</v>
      </c>
    </row>
    <row r="193" spans="1:22" ht="55.5" x14ac:dyDescent="0.35">
      <c r="A193" s="55" t="s">
        <v>51</v>
      </c>
      <c r="B193" s="55" t="s">
        <v>56</v>
      </c>
      <c r="C193" s="52">
        <v>8</v>
      </c>
      <c r="D193" s="52" t="s">
        <v>8</v>
      </c>
      <c r="E193" s="52" t="s">
        <v>8</v>
      </c>
      <c r="F193" s="52" t="s">
        <v>8</v>
      </c>
      <c r="G193" s="52" t="s">
        <v>1579</v>
      </c>
      <c r="H193" s="80" t="str">
        <f>IFERROR(IF(LEN(VLOOKUP($A193,Entities!$A$1:$C$116,3,FALSE))=0,"",VLOOKUP($A193,Entities!$A$1:$C$116,3,FALSE)),"")</f>
        <v>A part of a QUALIFICATION ELEMENT structure that groups together other QE PATHWAY, or QE LEARNING UNIT, or QE ASSESSABLE and contains the selection criteria to control the pathways available when making a booking for a QUALIFICATION.</v>
      </c>
      <c r="I193" s="80" t="str">
        <f>IFERROR(IF(LEN(VLOOKUP($A193,Entities!$A$1:$D$116,4,FALSE))=0,"",VLOOKUP($A193,Entities!$A$1:$D$116,4,FALSE)),"")</f>
        <v>The PATHWAY supports either a number of units selection or credit value based selection.
A Pathway is only required if there is currently, or in the future may be, a choice of selection to be made from the child QUALIFICATION ELEMENT(s)</v>
      </c>
      <c r="J193" s="80" t="str">
        <f>IFERROR(IF(LEN(VLOOKUP($A193,Entities!$A$1:$E$116,5,FALSE))=0,"",VLOOKUP($A193,Entities!$A$1:$E$116,5,FALSE)),"")</f>
        <v>Qualification Element</v>
      </c>
      <c r="K193" s="80" t="str">
        <f>IFERROR(IF(LEN(VLOOKUP($B193,Attributes!$A$1:$C$379,3,FALSE))=0,"",VLOOKUP($B193,Attributes!$A$1:$C$379,3,FALSE)),"")</f>
        <v>INTEGER</v>
      </c>
      <c r="L193" s="80" t="str">
        <f>IFERROR(IF(LEN(VLOOKUP($B193,Attributes!$A$1:$F$379,6,FALSE))=0,"",VLOOKUP($B193,Attributes!$A$1:$F$379,6,FALSE)),"")</f>
        <v/>
      </c>
      <c r="M193" s="80" t="str">
        <f>IFERROR(IF(LEN(VLOOKUP($B193,Attributes!$A$1:$G$379,7,FALSE))=0,"",VLOOKUP($B193,Attributes!$A$1:$G$379,7,FALSE)),"")</f>
        <v>The minimum number of PATHWAY(s) associated with this QE PATHWAY to select from. If no choice is currently permissible, then a QE PATHWAY is not required.</v>
      </c>
      <c r="N193" s="80" t="str">
        <f>IFERROR(IF(LEN(VLOOKUP($B193,Attributes!$A$1:$H$379,8,FALSE))=0,"",VLOOKUP($B193,Attributes!$A$1:$H$379,8,FALSE)),"")</f>
        <v>Implementers may include a pathway if introduction of choice is anticipated. Optional for either a unit or credit based selection.
Refer to the 'Using the QE' support material when constructing pathways and relationships.</v>
      </c>
      <c r="O193" s="52"/>
      <c r="P193" s="53"/>
      <c r="Q193" s="53" t="s">
        <v>424</v>
      </c>
      <c r="R193" s="53"/>
      <c r="S193" s="54" t="s">
        <v>424</v>
      </c>
      <c r="T193" s="54" t="s">
        <v>1665</v>
      </c>
      <c r="U193" s="54" t="s">
        <v>56</v>
      </c>
      <c r="V193" s="27" t="str">
        <f t="shared" si="2"/>
        <v>OK</v>
      </c>
    </row>
    <row r="194" spans="1:22" ht="55.5" x14ac:dyDescent="0.35">
      <c r="A194" s="55" t="s">
        <v>51</v>
      </c>
      <c r="B194" s="55" t="s">
        <v>57</v>
      </c>
      <c r="C194" s="52">
        <v>9</v>
      </c>
      <c r="D194" s="52" t="s">
        <v>8</v>
      </c>
      <c r="E194" s="52" t="s">
        <v>8</v>
      </c>
      <c r="F194" s="52" t="s">
        <v>8</v>
      </c>
      <c r="G194" s="52" t="s">
        <v>1579</v>
      </c>
      <c r="H194" s="80" t="str">
        <f>IFERROR(IF(LEN(VLOOKUP($A194,Entities!$A$1:$C$116,3,FALSE))=0,"",VLOOKUP($A194,Entities!$A$1:$C$116,3,FALSE)),"")</f>
        <v>A part of a QUALIFICATION ELEMENT structure that groups together other QE PATHWAY, or QE LEARNING UNIT, or QE ASSESSABLE and contains the selection criteria to control the pathways available when making a booking for a QUALIFICATION.</v>
      </c>
      <c r="I194" s="80" t="str">
        <f>IFERROR(IF(LEN(VLOOKUP($A194,Entities!$A$1:$D$116,4,FALSE))=0,"",VLOOKUP($A194,Entities!$A$1:$D$116,4,FALSE)),"")</f>
        <v>The PATHWAY supports either a number of units selection or credit value based selection.
A Pathway is only required if there is currently, or in the future may be, a choice of selection to be made from the child QUALIFICATION ELEMENT(s)</v>
      </c>
      <c r="J194" s="80" t="str">
        <f>IFERROR(IF(LEN(VLOOKUP($A194,Entities!$A$1:$E$116,5,FALSE))=0,"",VLOOKUP($A194,Entities!$A$1:$E$116,5,FALSE)),"")</f>
        <v>Qualification Element</v>
      </c>
      <c r="K194" s="80" t="str">
        <f>IFERROR(IF(LEN(VLOOKUP($B194,Attributes!$A$1:$C$379,3,FALSE))=0,"",VLOOKUP($B194,Attributes!$A$1:$C$379,3,FALSE)),"")</f>
        <v>INTEGER</v>
      </c>
      <c r="L194" s="80" t="str">
        <f>IFERROR(IF(LEN(VLOOKUP($B194,Attributes!$A$1:$F$379,6,FALSE))=0,"",VLOOKUP($B194,Attributes!$A$1:$F$379,6,FALSE)),"")</f>
        <v/>
      </c>
      <c r="M194" s="80" t="str">
        <f>IFERROR(IF(LEN(VLOOKUP($B194,Attributes!$A$1:$G$379,7,FALSE))=0,"",VLOOKUP($B194,Attributes!$A$1:$G$379,7,FALSE)),"")</f>
        <v>The maximum number of PATHWAY(s) associated with this QE PATHWAY to select from. If no choice is currently permissible, then a QE PATHWAY is not required.</v>
      </c>
      <c r="N194" s="80" t="str">
        <f>IFERROR(IF(LEN(VLOOKUP($B194,Attributes!$A$1:$H$379,8,FALSE))=0,"",VLOOKUP($B194,Attributes!$A$1:$H$379,8,FALSE)),"")</f>
        <v>Implementers may include a pathway if introduction of choice is anticipated. Optional for either a unit or credit based selection.
Refer to the 'Using the QE' support material when constructing pathways and relationships.</v>
      </c>
      <c r="O194" s="52"/>
      <c r="P194" s="53"/>
      <c r="Q194" s="53" t="s">
        <v>424</v>
      </c>
      <c r="R194" s="53"/>
      <c r="S194" s="54" t="s">
        <v>424</v>
      </c>
      <c r="T194" s="54" t="s">
        <v>1665</v>
      </c>
      <c r="U194" s="54" t="s">
        <v>57</v>
      </c>
      <c r="V194" s="27" t="str">
        <f t="shared" si="2"/>
        <v>OK</v>
      </c>
    </row>
    <row r="195" spans="1:22" ht="55.5" x14ac:dyDescent="0.35">
      <c r="A195" s="55" t="s">
        <v>51</v>
      </c>
      <c r="B195" s="55" t="s">
        <v>58</v>
      </c>
      <c r="C195" s="52">
        <v>10</v>
      </c>
      <c r="D195" s="52" t="s">
        <v>8</v>
      </c>
      <c r="E195" s="52" t="s">
        <v>8</v>
      </c>
      <c r="F195" s="52" t="s">
        <v>8</v>
      </c>
      <c r="G195" s="52" t="s">
        <v>1579</v>
      </c>
      <c r="H195" s="80" t="str">
        <f>IFERROR(IF(LEN(VLOOKUP($A195,Entities!$A$1:$C$116,3,FALSE))=0,"",VLOOKUP($A195,Entities!$A$1:$C$116,3,FALSE)),"")</f>
        <v>A part of a QUALIFICATION ELEMENT structure that groups together other QE PATHWAY, or QE LEARNING UNIT, or QE ASSESSABLE and contains the selection criteria to control the pathways available when making a booking for a QUALIFICATION.</v>
      </c>
      <c r="I195" s="80" t="str">
        <f>IFERROR(IF(LEN(VLOOKUP($A195,Entities!$A$1:$D$116,4,FALSE))=0,"",VLOOKUP($A195,Entities!$A$1:$D$116,4,FALSE)),"")</f>
        <v>The PATHWAY supports either a number of units selection or credit value based selection.
A Pathway is only required if there is currently, or in the future may be, a choice of selection to be made from the child QUALIFICATION ELEMENT(s)</v>
      </c>
      <c r="J195" s="80" t="str">
        <f>IFERROR(IF(LEN(VLOOKUP($A195,Entities!$A$1:$E$116,5,FALSE))=0,"",VLOOKUP($A195,Entities!$A$1:$E$116,5,FALSE)),"")</f>
        <v>Qualification Element</v>
      </c>
      <c r="K195" s="80" t="str">
        <f>IFERROR(IF(LEN(VLOOKUP($B195,Attributes!$A$1:$C$379,3,FALSE))=0,"",VLOOKUP($B195,Attributes!$A$1:$C$379,3,FALSE)),"")</f>
        <v>INTEGER</v>
      </c>
      <c r="L195" s="80" t="str">
        <f>IFERROR(IF(LEN(VLOOKUP($B195,Attributes!$A$1:$F$379,6,FALSE))=0,"",VLOOKUP($B195,Attributes!$A$1:$F$379,6,FALSE)),"")</f>
        <v/>
      </c>
      <c r="M195" s="80" t="str">
        <f>IFERROR(IF(LEN(VLOOKUP($B195,Attributes!$A$1:$G$379,7,FALSE))=0,"",VLOOKUP($B195,Attributes!$A$1:$G$379,7,FALSE)),"")</f>
        <v>The minimum credit value required to be selected from the ASSESSABLE(s) in the group(s) below this QE PATHWAY.</v>
      </c>
      <c r="N195" s="80" t="str">
        <f>IFERROR(IF(LEN(VLOOKUP($B195,Attributes!$A$1:$H$379,8,FALSE))=0,"",VLOOKUP($B195,Attributes!$A$1:$H$379,8,FALSE)),"")</f>
        <v>Not used if Minimum_Unit_Selection or Maximum_Unit_Selection apply.</v>
      </c>
      <c r="O195" s="52"/>
      <c r="P195" s="53"/>
      <c r="Q195" s="53" t="s">
        <v>424</v>
      </c>
      <c r="R195" s="53"/>
      <c r="S195" s="54"/>
      <c r="T195" s="54" t="s">
        <v>1665</v>
      </c>
      <c r="U195" s="54" t="s">
        <v>58</v>
      </c>
      <c r="V195" s="27" t="str">
        <f t="shared" ref="V195:V257" si="3">IF(G195="",IF(U195=B195,"OK","ERROR"),IF(U195=G195,"OK","ERROR"))</f>
        <v>OK</v>
      </c>
    </row>
    <row r="196" spans="1:22" ht="122.1" x14ac:dyDescent="0.35">
      <c r="A196" s="55" t="s">
        <v>239</v>
      </c>
      <c r="B196" s="55" t="s">
        <v>246</v>
      </c>
      <c r="C196" s="52">
        <v>1</v>
      </c>
      <c r="D196" s="52" t="s">
        <v>6</v>
      </c>
      <c r="E196" s="52" t="s">
        <v>6</v>
      </c>
      <c r="F196" s="52" t="s">
        <v>6</v>
      </c>
      <c r="G196" s="52" t="s">
        <v>23</v>
      </c>
      <c r="H196" s="80" t="str">
        <f>IFERROR(IF(LEN(VLOOKUP($A196,Entities!$A$1:$C$116,3,FALSE))=0,"",VLOOKUP($A196,Entities!$A$1:$C$116,3,FALSE)),"")</f>
        <v>An individual with attributes that relate to that PERSON regardless of the role that they may be in at any one time.</v>
      </c>
      <c r="I196" s="80" t="str">
        <f>IFERROR(IF(LEN(VLOOKUP($A196,Entities!$A$1:$D$116,4,FALSE))=0,"",VLOOKUP($A196,Entities!$A$1:$D$116,4,FALSE)),"")</f>
        <v/>
      </c>
      <c r="J196" s="80" t="str">
        <f>IFERROR(IF(LEN(VLOOKUP($A196,Entities!$A$1:$E$116,5,FALSE))=0,"",VLOOKUP($A196,Entities!$A$1:$E$116,5,FALSE)),"")</f>
        <v>Party</v>
      </c>
      <c r="K196" s="80" t="str">
        <f>IFERROR(IF(LEN(VLOOKUP($B196,Attributes!$A$1:$C$379,3,FALSE))=0,"",VLOOKUP($B196,Attributes!$A$1:$C$379,3,FALSE)),"")</f>
        <v>NVARCHAR(32)</v>
      </c>
      <c r="L196" s="80" t="str">
        <f>IFERROR(IF(LEN(VLOOKUP($B196,Attributes!$A$1:$F$379,6,FALSE))=0,"",VLOOKUP($B196,Attributes!$A$1:$F$379,6,FALSE)),"")</f>
        <v/>
      </c>
      <c r="M196" s="80" t="str">
        <f>IFERROR(IF(LEN(VLOOKUP($B196,Attributes!$A$1:$G$379,7,FALSE))=0,"",VLOOKUP($B196,Attributes!$A$1:$G$379,7,FALSE)),"")</f>
        <v>A value that denotes and distinguishes the PARTY.</v>
      </c>
      <c r="N196" s="80" t="str">
        <f>IFERROR(IF(LEN(VLOOKUP($B196,Attributes!$A$1:$H$379,8,FALSE))=0,"",VLOOKUP($B196,Attributes!$A$1:$H$379,8,FALSE)),"")</f>
        <v>In this case applies to a PERSON.</v>
      </c>
      <c r="O196" s="52"/>
      <c r="P196" s="53"/>
      <c r="Q196" s="53" t="s">
        <v>797</v>
      </c>
      <c r="R196" s="53" t="s">
        <v>417</v>
      </c>
      <c r="S196" s="54" t="s">
        <v>802</v>
      </c>
      <c r="T196" s="54" t="s">
        <v>1605</v>
      </c>
      <c r="U196" s="54" t="s">
        <v>23</v>
      </c>
      <c r="V196" s="27" t="str">
        <f t="shared" si="3"/>
        <v>OK</v>
      </c>
    </row>
    <row r="197" spans="1:22" ht="122.1" x14ac:dyDescent="0.35">
      <c r="A197" s="55" t="s">
        <v>239</v>
      </c>
      <c r="B197" s="55" t="s">
        <v>240</v>
      </c>
      <c r="C197" s="52">
        <v>2</v>
      </c>
      <c r="D197" s="52" t="s">
        <v>8</v>
      </c>
      <c r="E197" s="52" t="s">
        <v>8</v>
      </c>
      <c r="F197" s="52" t="s">
        <v>8</v>
      </c>
      <c r="G197" s="52" t="s">
        <v>1579</v>
      </c>
      <c r="H197" s="80" t="str">
        <f>IFERROR(IF(LEN(VLOOKUP($A197,Entities!$A$1:$C$116,3,FALSE))=0,"",VLOOKUP($A197,Entities!$A$1:$C$116,3,FALSE)),"")</f>
        <v>An individual with attributes that relate to that PERSON regardless of the role that they may be in at any one time.</v>
      </c>
      <c r="I197" s="80" t="str">
        <f>IFERROR(IF(LEN(VLOOKUP($A197,Entities!$A$1:$D$116,4,FALSE))=0,"",VLOOKUP($A197,Entities!$A$1:$D$116,4,FALSE)),"")</f>
        <v/>
      </c>
      <c r="J197" s="80" t="str">
        <f>IFERROR(IF(LEN(VLOOKUP($A197,Entities!$A$1:$E$116,5,FALSE))=0,"",VLOOKUP($A197,Entities!$A$1:$E$116,5,FALSE)),"")</f>
        <v>Party</v>
      </c>
      <c r="K197" s="80" t="str">
        <f>IFERROR(IF(LEN(VLOOKUP($B197,Attributes!$A$1:$C$379,3,FALSE))=0,"",VLOOKUP($B197,Attributes!$A$1:$C$379,3,FALSE)),"")</f>
        <v>DATE</v>
      </c>
      <c r="L197" s="80" t="str">
        <f>IFERROR(IF(LEN(VLOOKUP($B197,Attributes!$A$1:$F$379,6,FALSE))=0,"",VLOOKUP($B197,Attributes!$A$1:$F$379,6,FALSE)),"")</f>
        <v/>
      </c>
      <c r="M197" s="80" t="str">
        <f>IFERROR(IF(LEN(VLOOKUP($B197,Attributes!$A$1:$G$379,7,FALSE))=0,"",VLOOKUP($B197,Attributes!$A$1:$G$379,7,FALSE)),"")</f>
        <v>The date on which the person was born or was officially deemed to have been born for public administration purposes.</v>
      </c>
      <c r="N197" s="80" t="str">
        <f>IFERROR(IF(LEN(VLOOKUP($B197,Attributes!$A$1:$H$379,8,FALSE))=0,"",VLOOKUP($B197,Attributes!$A$1:$H$379,8,FALSE)),"")</f>
        <v>Date of birth is considered key personal details although it is not mandatory unless the Date_Of_Birth_Reqd_Flag is set to Yes in the product catalogue.
If a change to this value is required after it has been submitted to the Awarding Organisation, the Amend Learner Details transaction should be used to submit the corrected date of birth to the Awarding Organisation.</v>
      </c>
      <c r="O197" s="52"/>
      <c r="P197" s="53"/>
      <c r="Q197" s="53" t="s">
        <v>797</v>
      </c>
      <c r="R197" s="53" t="s">
        <v>800</v>
      </c>
      <c r="S197" s="54" t="s">
        <v>429</v>
      </c>
      <c r="T197" s="54" t="s">
        <v>1657</v>
      </c>
      <c r="U197" s="54" t="s">
        <v>1577</v>
      </c>
      <c r="V197" s="27" t="str">
        <f t="shared" si="3"/>
        <v>OK</v>
      </c>
    </row>
    <row r="198" spans="1:22" ht="122.1" x14ac:dyDescent="0.35">
      <c r="A198" s="55" t="s">
        <v>239</v>
      </c>
      <c r="B198" s="55" t="s">
        <v>241</v>
      </c>
      <c r="C198" s="52">
        <v>3</v>
      </c>
      <c r="D198" s="52" t="s">
        <v>8</v>
      </c>
      <c r="E198" s="52" t="s">
        <v>8</v>
      </c>
      <c r="F198" s="52" t="s">
        <v>8</v>
      </c>
      <c r="G198" s="52" t="s">
        <v>1579</v>
      </c>
      <c r="H198" s="80" t="str">
        <f>IFERROR(IF(LEN(VLOOKUP($A198,Entities!$A$1:$C$116,3,FALSE))=0,"",VLOOKUP($A198,Entities!$A$1:$C$116,3,FALSE)),"")</f>
        <v>An individual with attributes that relate to that PERSON regardless of the role that they may be in at any one time.</v>
      </c>
      <c r="I198" s="80" t="str">
        <f>IFERROR(IF(LEN(VLOOKUP($A198,Entities!$A$1:$D$116,4,FALSE))=0,"",VLOOKUP($A198,Entities!$A$1:$D$116,4,FALSE)),"")</f>
        <v/>
      </c>
      <c r="J198" s="80" t="str">
        <f>IFERROR(IF(LEN(VLOOKUP($A198,Entities!$A$1:$E$116,5,FALSE))=0,"",VLOOKUP($A198,Entities!$A$1:$E$116,5,FALSE)),"")</f>
        <v>Party</v>
      </c>
      <c r="K198" s="80" t="str">
        <f>IFERROR(IF(LEN(VLOOKUP($B198,Attributes!$A$1:$C$379,3,FALSE))=0,"",VLOOKUP($B198,Attributes!$A$1:$C$379,3,FALSE)),"")</f>
        <v>DATE</v>
      </c>
      <c r="L198" s="80" t="str">
        <f>IFERROR(IF(LEN(VLOOKUP($B198,Attributes!$A$1:$F$379,6,FALSE))=0,"",VLOOKUP($B198,Attributes!$A$1:$F$379,6,FALSE)),"")</f>
        <v/>
      </c>
      <c r="M198" s="80" t="str">
        <f>IFERROR(IF(LEN(VLOOKUP($B198,Attributes!$A$1:$G$379,7,FALSE))=0,"",VLOOKUP($B198,Attributes!$A$1:$G$379,7,FALSE)),"")</f>
        <v>The date on which the PERSON is officially deemed to have died.</v>
      </c>
      <c r="N198" s="80" t="str">
        <f>IFERROR(IF(LEN(VLOOKUP($B198,Attributes!$A$1:$H$379,8,FALSE))=0,"",VLOOKUP($B198,Attributes!$A$1:$H$379,8,FALSE)),"")</f>
        <v>Centres may use this attribute to notify AOs of the death of a learner who has open orders. Where further AO services are required for the learner, the AO should be contacted directly. This attribute is therefore only valid for the Amend Learner Details transaction.</v>
      </c>
      <c r="O198" s="52"/>
      <c r="P198" s="53"/>
      <c r="Q198" s="53" t="s">
        <v>797</v>
      </c>
      <c r="R198" s="53" t="s">
        <v>417</v>
      </c>
      <c r="S198" s="54" t="s">
        <v>802</v>
      </c>
      <c r="T198" s="54" t="s">
        <v>1657</v>
      </c>
      <c r="U198" s="54" t="s">
        <v>241</v>
      </c>
      <c r="V198" s="27" t="str">
        <f t="shared" si="3"/>
        <v>OK</v>
      </c>
    </row>
    <row r="199" spans="1:22" ht="122.1" x14ac:dyDescent="0.35">
      <c r="A199" s="55" t="s">
        <v>239</v>
      </c>
      <c r="B199" s="55" t="s">
        <v>346</v>
      </c>
      <c r="C199" s="52">
        <v>5</v>
      </c>
      <c r="D199" s="52" t="s">
        <v>8</v>
      </c>
      <c r="E199" s="52" t="s">
        <v>6</v>
      </c>
      <c r="F199" s="52" t="s">
        <v>8</v>
      </c>
      <c r="G199" s="52" t="s">
        <v>1579</v>
      </c>
      <c r="H199" s="80" t="str">
        <f>IFERROR(IF(LEN(VLOOKUP($A199,Entities!$A$1:$C$116,3,FALSE))=0,"",VLOOKUP($A199,Entities!$A$1:$C$116,3,FALSE)),"")</f>
        <v>An individual with attributes that relate to that PERSON regardless of the role that they may be in at any one time.</v>
      </c>
      <c r="I199" s="80" t="str">
        <f>IFERROR(IF(LEN(VLOOKUP($A199,Entities!$A$1:$D$116,4,FALSE))=0,"",VLOOKUP($A199,Entities!$A$1:$D$116,4,FALSE)),"")</f>
        <v/>
      </c>
      <c r="J199" s="80" t="str">
        <f>IFERROR(IF(LEN(VLOOKUP($A199,Entities!$A$1:$E$116,5,FALSE))=0,"",VLOOKUP($A199,Entities!$A$1:$E$116,5,FALSE)),"")</f>
        <v>Party</v>
      </c>
      <c r="K199" s="80" t="str">
        <f>IFERROR(IF(LEN(VLOOKUP($B199,Attributes!$A$1:$C$379,3,FALSE))=0,"",VLOOKUP($B199,Attributes!$A$1:$C$379,3,FALSE)),"")</f>
        <v>NVARCHAR(25)</v>
      </c>
      <c r="L199" s="80" t="str">
        <f>IFERROR(IF(LEN(VLOOKUP($B199,Attributes!$A$1:$F$379,6,FALSE))=0,"",VLOOKUP($B199,Attributes!$A$1:$F$379,6,FALSE)),"")</f>
        <v>Legal_Sex_Type</v>
      </c>
      <c r="M199" s="80" t="str">
        <f>IFERROR(IF(LEN(VLOOKUP($B199,Attributes!$A$1:$G$379,7,FALSE))=0,"",VLOOKUP($B199,Attributes!$A$1:$G$379,7,FALSE)),"")</f>
        <v>A controlled list of values that identifies the sex of a person as recognised in law (i.e. on birth certificate or in a gender recognition certificate). Values are "Male", "Female" and "Not Applicable", "Not Known".</v>
      </c>
      <c r="N199" s="80" t="str">
        <f>IFERROR(IF(LEN(VLOOKUP($B199,Attributes!$A$1:$H$379,8,FALSE))=0,"",VLOOKUP($B199,Attributes!$A$1:$H$379,8,FALSE)),"")</f>
        <v xml:space="preserve">Legal_Sex_Type is considered key personal details although it is not mandatory unless the Legal_Sex_Required_Flag is set to Yes in the product catalogue.
If a change to this value is required after it has been submitted to the Awarding Organisation, the Amend Learner Details transaction should be used to submit the corrected legal sex to the Awarding Organisation.
</v>
      </c>
      <c r="O199" s="52"/>
      <c r="P199" s="53"/>
      <c r="Q199" s="53" t="s">
        <v>797</v>
      </c>
      <c r="R199" s="53"/>
      <c r="S199" s="54"/>
      <c r="T199" s="54" t="s">
        <v>1657</v>
      </c>
      <c r="U199" s="54" t="s">
        <v>346</v>
      </c>
      <c r="V199" s="27" t="str">
        <f t="shared" si="3"/>
        <v>OK</v>
      </c>
    </row>
    <row r="200" spans="1:22" ht="33.299999999999997" x14ac:dyDescent="0.35">
      <c r="A200" s="78" t="s">
        <v>1354</v>
      </c>
      <c r="B200" s="78" t="s">
        <v>1359</v>
      </c>
      <c r="C200" s="52">
        <v>1</v>
      </c>
      <c r="D200" s="52" t="s">
        <v>6</v>
      </c>
      <c r="E200" s="52" t="s">
        <v>6</v>
      </c>
      <c r="F200" s="52" t="s">
        <v>6</v>
      </c>
      <c r="G200" s="52" t="s">
        <v>325</v>
      </c>
      <c r="H200" s="80" t="str">
        <f>IFERROR(IF(LEN(VLOOKUP($A200,Entities!$A$1:$C$116,3,FALSE))=0,"",VLOOKUP($A200,Entities!$A$1:$C$116,3,FALSE)),"")</f>
        <v>A physical property with a recognised POSTAL ADDRESS. Can be either a UK address, international address or British Forces Post Office (BFPO) address</v>
      </c>
      <c r="I200" s="80" t="str">
        <f>IFERROR(IF(LEN(VLOOKUP($A200,Entities!$A$1:$D$116,4,FALSE))=0,"",VLOOKUP($A200,Entities!$A$1:$D$116,4,FALSE)),"")</f>
        <v/>
      </c>
      <c r="J200" s="80" t="str">
        <f>IFERROR(IF(LEN(VLOOKUP($A200,Entities!$A$1:$E$116,5,FALSE))=0,"",VLOOKUP($A200,Entities!$A$1:$E$116,5,FALSE)),"")</f>
        <v>Locator</v>
      </c>
      <c r="K200" s="80" t="str">
        <f>IFERROR(IF(LEN(VLOOKUP($B200,Attributes!$A$1:$C$379,3,FALSE))=0,"",VLOOKUP($B200,Attributes!$A$1:$C$379,3,FALSE)),"")</f>
        <v>VARCHAR(600)</v>
      </c>
      <c r="L200" s="80" t="str">
        <f>IFERROR(IF(LEN(VLOOKUP($B200,Attributes!$A$1:$F$379,6,FALSE))=0,"",VLOOKUP($B200,Attributes!$A$1:$F$379,6,FALSE)),"")</f>
        <v/>
      </c>
      <c r="M200" s="80" t="str">
        <f>IFERROR(IF(LEN(VLOOKUP($B200,Attributes!$A$1:$G$379,7,FALSE))=0,"",VLOOKUP($B200,Attributes!$A$1:$G$379,7,FALSE)),"")</f>
        <v>A value that denotes and distinguishes the LOCATOR.</v>
      </c>
      <c r="N200" s="80" t="str">
        <f>IFERROR(IF(LEN(VLOOKUP($B200,Attributes!$A$1:$H$379,8,FALSE))=0,"",VLOOKUP($B200,Attributes!$A$1:$H$379,8,FALSE)),"")</f>
        <v/>
      </c>
      <c r="O200" s="52"/>
      <c r="P200" s="53"/>
      <c r="Q200" s="53"/>
      <c r="R200" s="53"/>
      <c r="S200" s="54"/>
      <c r="T200" s="54" t="s">
        <v>1586</v>
      </c>
      <c r="U200" s="54" t="s">
        <v>325</v>
      </c>
      <c r="V200" s="27" t="str">
        <f t="shared" si="3"/>
        <v>OK</v>
      </c>
    </row>
    <row r="201" spans="1:22" ht="33.299999999999997" x14ac:dyDescent="0.35">
      <c r="A201" s="78" t="s">
        <v>1354</v>
      </c>
      <c r="B201" s="78" t="s">
        <v>1361</v>
      </c>
      <c r="C201" s="52">
        <v>2</v>
      </c>
      <c r="D201" s="52" t="s">
        <v>8</v>
      </c>
      <c r="E201" s="52" t="s">
        <v>6</v>
      </c>
      <c r="F201" s="52" t="s">
        <v>6</v>
      </c>
      <c r="G201" s="52" t="s">
        <v>1579</v>
      </c>
      <c r="H201" s="80" t="str">
        <f>IFERROR(IF(LEN(VLOOKUP($A201,Entities!$A$1:$C$116,3,FALSE))=0,"",VLOOKUP($A201,Entities!$A$1:$C$116,3,FALSE)),"")</f>
        <v>A physical property with a recognised POSTAL ADDRESS. Can be either a UK address, international address or British Forces Post Office (BFPO) address</v>
      </c>
      <c r="I201" s="80" t="str">
        <f>IFERROR(IF(LEN(VLOOKUP($A201,Entities!$A$1:$D$116,4,FALSE))=0,"",VLOOKUP($A201,Entities!$A$1:$D$116,4,FALSE)),"")</f>
        <v/>
      </c>
      <c r="J201" s="80" t="str">
        <f>IFERROR(IF(LEN(VLOOKUP($A201,Entities!$A$1:$E$116,5,FALSE))=0,"",VLOOKUP($A201,Entities!$A$1:$E$116,5,FALSE)),"")</f>
        <v>Locator</v>
      </c>
      <c r="K201" s="80" t="str">
        <f>IFERROR(IF(LEN(VLOOKUP($B201,Attributes!$A$1:$C$379,3,FALSE))=0,"",VLOOKUP($B201,Attributes!$A$1:$C$379,3,FALSE)),"")</f>
        <v>NVARCHAR(25)</v>
      </c>
      <c r="L201" s="80" t="str">
        <f>IFERROR(IF(LEN(VLOOKUP($B201,Attributes!$A$1:$F$379,6,FALSE))=0,"",VLOOKUP($B201,Attributes!$A$1:$F$379,6,FALSE)),"")</f>
        <v>Postal Address Type</v>
      </c>
      <c r="M201" s="80" t="str">
        <f>IFERROR(IF(LEN(VLOOKUP($B201,Attributes!$A$1:$G$379,7,FALSE))=0,"",VLOOKUP($B201,Attributes!$A$1:$G$379,7,FALSE)),"")</f>
        <v>A controlled list of values that identifies the address schema used e.g. International, UK , BFPO</v>
      </c>
      <c r="N201" s="80" t="str">
        <f>IFERROR(IF(LEN(VLOOKUP($B201,Attributes!$A$1:$H$379,8,FALSE))=0,"",VLOOKUP($B201,Attributes!$A$1:$H$379,8,FALSE)),"")</f>
        <v/>
      </c>
      <c r="O201" s="52"/>
      <c r="P201" s="53"/>
      <c r="Q201" s="53"/>
      <c r="R201" s="53"/>
      <c r="S201" s="54"/>
      <c r="T201" s="54" t="s">
        <v>1583</v>
      </c>
      <c r="U201" s="54" t="s">
        <v>1361</v>
      </c>
      <c r="V201" s="27" t="str">
        <f t="shared" si="3"/>
        <v>OK</v>
      </c>
    </row>
    <row r="202" spans="1:22" ht="33.299999999999997" x14ac:dyDescent="0.35">
      <c r="A202" s="78" t="s">
        <v>1354</v>
      </c>
      <c r="B202" s="78" t="s">
        <v>1369</v>
      </c>
      <c r="C202" s="52">
        <v>3</v>
      </c>
      <c r="D202" s="52" t="s">
        <v>8</v>
      </c>
      <c r="E202" s="52" t="s">
        <v>8</v>
      </c>
      <c r="F202" s="52" t="s">
        <v>8</v>
      </c>
      <c r="G202" s="52" t="s">
        <v>1579</v>
      </c>
      <c r="H202" s="80" t="str">
        <f>IFERROR(IF(LEN(VLOOKUP($A202,Entities!$A$1:$C$116,3,FALSE))=0,"",VLOOKUP($A202,Entities!$A$1:$C$116,3,FALSE)),"")</f>
        <v>A physical property with a recognised POSTAL ADDRESS. Can be either a UK address, international address or British Forces Post Office (BFPO) address</v>
      </c>
      <c r="I202" s="80" t="str">
        <f>IFERROR(IF(LEN(VLOOKUP($A202,Entities!$A$1:$D$116,4,FALSE))=0,"",VLOOKUP($A202,Entities!$A$1:$D$116,4,FALSE)),"")</f>
        <v/>
      </c>
      <c r="J202" s="80" t="str">
        <f>IFERROR(IF(LEN(VLOOKUP($A202,Entities!$A$1:$E$116,5,FALSE))=0,"",VLOOKUP($A202,Entities!$A$1:$E$116,5,FALSE)),"")</f>
        <v>Locator</v>
      </c>
      <c r="K202" s="80" t="str">
        <f>IFERROR(IF(LEN(VLOOKUP($B202,Attributes!$A$1:$C$379,3,FALSE))=0,"",VLOOKUP($B202,Attributes!$A$1:$C$379,3,FALSE)),"")</f>
        <v>NVARCHAR(100)</v>
      </c>
      <c r="L202" s="80" t="str">
        <f>IFERROR(IF(LEN(VLOOKUP($B202,Attributes!$A$1:$F$379,6,FALSE))=0,"",VLOOKUP($B202,Attributes!$A$1:$F$379,6,FALSE)),"")</f>
        <v/>
      </c>
      <c r="M202" s="80" t="str">
        <f>IFERROR(IF(LEN(VLOOKUP($B202,Attributes!$A$1:$G$379,7,FALSE))=0,"",VLOOKUP($B202,Attributes!$A$1:$G$379,7,FALSE)),"")</f>
        <v>The description of the POSTAL ADDRESS</v>
      </c>
      <c r="N202" s="80" t="str">
        <f>IFERROR(IF(LEN(VLOOKUP($B202,Attributes!$A$1:$H$379,8,FALSE))=0,"",VLOOKUP($B202,Attributes!$A$1:$H$379,8,FALSE)),"")</f>
        <v/>
      </c>
      <c r="O202" s="52"/>
      <c r="P202" s="53"/>
      <c r="Q202" s="53"/>
      <c r="R202" s="53"/>
      <c r="S202" s="54"/>
      <c r="T202" s="54" t="s">
        <v>1583</v>
      </c>
      <c r="U202" s="54" t="s">
        <v>1369</v>
      </c>
      <c r="V202" s="27" t="str">
        <f t="shared" si="3"/>
        <v>OK</v>
      </c>
    </row>
    <row r="203" spans="1:22" ht="22.2" x14ac:dyDescent="0.35">
      <c r="A203" s="78" t="s">
        <v>1355</v>
      </c>
      <c r="B203" s="78" t="s">
        <v>1361</v>
      </c>
      <c r="C203" s="52">
        <v>1</v>
      </c>
      <c r="D203" s="52" t="s">
        <v>6</v>
      </c>
      <c r="E203" s="52" t="s">
        <v>8</v>
      </c>
      <c r="F203" s="52" t="s">
        <v>6</v>
      </c>
      <c r="G203" s="52"/>
      <c r="H203" s="80" t="str">
        <f>IFERROR(IF(LEN(VLOOKUP($A203,Entities!$A$1:$C$116,3,FALSE))=0,"",VLOOKUP($A203,Entities!$A$1:$C$116,3,FALSE)),"")</f>
        <v>A controlled list of values that identifies the address schema used e.g. International, UK , BFPO</v>
      </c>
      <c r="I203" s="80" t="str">
        <f>IFERROR(IF(LEN(VLOOKUP($A203,Entities!$A$1:$D$116,4,FALSE))=0,"",VLOOKUP($A203,Entities!$A$1:$D$116,4,FALSE)),"")</f>
        <v/>
      </c>
      <c r="J203" s="80" t="str">
        <f>IFERROR(IF(LEN(VLOOKUP($A203,Entities!$A$1:$E$116,5,FALSE))=0,"",VLOOKUP($A203,Entities!$A$1:$E$116,5,FALSE)),"")</f>
        <v>Reference Entity</v>
      </c>
      <c r="K203" s="80" t="str">
        <f>IFERROR(IF(LEN(VLOOKUP($B203,Attributes!$A$1:$C$379,3,FALSE))=0,"",VLOOKUP($B203,Attributes!$A$1:$C$379,3,FALSE)),"")</f>
        <v>NVARCHAR(25)</v>
      </c>
      <c r="L203" s="80" t="str">
        <f>IFERROR(IF(LEN(VLOOKUP($B203,Attributes!$A$1:$F$379,6,FALSE))=0,"",VLOOKUP($B203,Attributes!$A$1:$F$379,6,FALSE)),"")</f>
        <v>Postal Address Type</v>
      </c>
      <c r="M203" s="80" t="str">
        <f>IFERROR(IF(LEN(VLOOKUP($B203,Attributes!$A$1:$G$379,7,FALSE))=0,"",VLOOKUP($B203,Attributes!$A$1:$G$379,7,FALSE)),"")</f>
        <v>A controlled list of values that identifies the address schema used e.g. International, UK , BFPO</v>
      </c>
      <c r="N203" s="80" t="str">
        <f>IFERROR(IF(LEN(VLOOKUP($B203,Attributes!$A$1:$H$379,8,FALSE))=0,"",VLOOKUP($B203,Attributes!$A$1:$H$379,8,FALSE)),"")</f>
        <v/>
      </c>
      <c r="O203" s="52"/>
      <c r="P203" s="53"/>
      <c r="Q203" s="53" t="s">
        <v>1576</v>
      </c>
      <c r="R203" s="53"/>
      <c r="S203" s="53" t="s">
        <v>1576</v>
      </c>
      <c r="T203" s="54" t="s">
        <v>1698</v>
      </c>
      <c r="U203" s="54" t="s">
        <v>1361</v>
      </c>
      <c r="V203" s="27" t="str">
        <f t="shared" si="3"/>
        <v>OK</v>
      </c>
    </row>
    <row r="204" spans="1:22" ht="122.1" x14ac:dyDescent="0.35">
      <c r="A204" s="55" t="s">
        <v>95</v>
      </c>
      <c r="B204" s="55" t="s">
        <v>19</v>
      </c>
      <c r="C204" s="52">
        <v>1</v>
      </c>
      <c r="D204" s="52" t="s">
        <v>6</v>
      </c>
      <c r="E204" s="52" t="s">
        <v>8</v>
      </c>
      <c r="F204" s="52" t="s">
        <v>6</v>
      </c>
      <c r="G204" s="52"/>
      <c r="H204" s="80" t="str">
        <f>IFERROR(IF(LEN(VLOOKUP($A204,Entities!$A$1:$C$116,3,FALSE))=0,"",VLOOKUP($A204,Entities!$A$1:$C$116,3,FALSE)),"")</f>
        <v>A controlled list of values that identifies under what conditions the QUALIFICATION ELEMENT is available to a private learner, if at all. E.g. "Available", "Available with conditions", "Unavailable".</v>
      </c>
      <c r="I204" s="80" t="str">
        <f>IFERROR(IF(LEN(VLOOKUP($A204,Entities!$A$1:$D$116,4,FALSE))=0,"",VLOOKUP($A204,Entities!$A$1:$D$116,4,FALSE)),"")</f>
        <v/>
      </c>
      <c r="J204" s="80" t="str">
        <f>IFERROR(IF(LEN(VLOOKUP($A204,Entities!$A$1:$E$116,5,FALSE))=0,"",VLOOKUP($A204,Entities!$A$1:$E$116,5,FALSE)),"")</f>
        <v>Reference Entity</v>
      </c>
      <c r="K204" s="80" t="str">
        <f>IFERROR(IF(LEN(VLOOKUP($B204,Attributes!$A$1:$C$379,3,FALSE))=0,"",VLOOKUP($B204,Attributes!$A$1:$C$379,3,FALSE)),"")</f>
        <v>NVARCHAR(32)</v>
      </c>
      <c r="L204" s="80" t="str">
        <f>IFERROR(IF(LEN(VLOOKUP($B204,Attributes!$A$1:$F$379,6,FALSE))=0,"",VLOOKUP($B204,Attributes!$A$1:$F$379,6,FALSE)),"")</f>
        <v>Private_Learner_Type</v>
      </c>
      <c r="M204" s="80" t="str">
        <f>IFERROR(IF(LEN(VLOOKUP($B204,Attributes!$A$1:$G$379,7,FALSE))=0,"",VLOOKUP($B204,Attributes!$A$1:$G$379,7,FALSE)),"")</f>
        <v>A controlled list of values that identifies under what conditions the QUALIFICATION ELEMENT is available to a private learner, if at all. E.g. "Available", "Available with conditions", "Unavailable".</v>
      </c>
      <c r="N204" s="80" t="str">
        <f>IFERROR(IF(LEN(VLOOKUP($B204,Attributes!$A$1:$H$379,8,FALSE))=0,"",VLOOKUP($B204,Attributes!$A$1:$H$379,8,FALSE)),"")</f>
        <v>See the description against the attribute Private_Learner_Flag for clarification on Private Learners.
Where the stated value for this attribute is "Available with conditions", the detail of those conditions will be included in QE_Description at Scheme or Award level. 
Where the stated value for this attribute is "Available", the QE is available to private candidates with no additional conditions imposed.
Where this attribute is not provided, or is populated with either “Unavailable” or a null value, the QE is not available to private candidates.
Although the data model supports provision of this attribute against any qualification element subtype, in practice it will only be provided against the Award and Learning Unit subtypes.</v>
      </c>
      <c r="O204" s="52"/>
      <c r="P204" s="53"/>
      <c r="Q204" s="53" t="s">
        <v>1576</v>
      </c>
      <c r="R204" s="53"/>
      <c r="S204" s="53" t="s">
        <v>1576</v>
      </c>
      <c r="T204" s="54" t="s">
        <v>1699</v>
      </c>
      <c r="U204" s="54" t="s">
        <v>19</v>
      </c>
      <c r="V204" s="27" t="str">
        <f t="shared" si="3"/>
        <v>OK</v>
      </c>
    </row>
    <row r="205" spans="1:22" ht="99.9" x14ac:dyDescent="0.35">
      <c r="A205" s="55" t="s">
        <v>106</v>
      </c>
      <c r="B205" s="55" t="s">
        <v>7</v>
      </c>
      <c r="C205" s="52">
        <v>1</v>
      </c>
      <c r="D205" s="52" t="s">
        <v>6</v>
      </c>
      <c r="E205" s="52" t="s">
        <v>6</v>
      </c>
      <c r="F205" s="52" t="s">
        <v>6</v>
      </c>
      <c r="G205" s="52"/>
      <c r="H205" s="80" t="str">
        <f>IFERROR(IF(LEN(VLOOKUP($A205,Entities!$A$1:$C$116,3,FALSE))=0,"",VLOOKUP($A205,Entities!$A$1:$C$116,3,FALSE)),"")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05" s="80" t="str">
        <f>IFERROR(IF(LEN(VLOOKUP($A205,Entities!$A$1:$D$116,4,FALSE))=0,"",VLOOKUP($A205,Entities!$A$1:$D$116,4,FALSE)),"")</f>
        <v/>
      </c>
      <c r="J205" s="80" t="str">
        <f>IFERROR(IF(LEN(VLOOKUP($A205,Entities!$A$1:$E$116,5,FALSE))=0,"",VLOOKUP($A205,Entities!$A$1:$E$116,5,FALSE)),"")</f>
        <v>QE Availability</v>
      </c>
      <c r="K205" s="80" t="str">
        <f>IFERROR(IF(LEN(VLOOKUP($B205,Attributes!$A$1:$C$379,3,FALSE))=0,"",VLOOKUP($B205,Attributes!$A$1:$C$379,3,FALSE)),"")</f>
        <v>NVARCHAR(32)</v>
      </c>
      <c r="L205" s="80" t="str">
        <f>IFERROR(IF(LEN(VLOOKUP($B205,Attributes!$A$1:$F$379,6,FALSE))=0,"",VLOOKUP($B205,Attributes!$A$1:$F$379,6,FALSE)),"")</f>
        <v/>
      </c>
      <c r="M205" s="80" t="str">
        <f>IFERROR(IF(LEN(VLOOKUP($B205,Attributes!$A$1:$G$379,7,FALSE))=0,"",VLOOKUP($B205,Attributes!$A$1:$G$379,7,FALSE)),"")</f>
        <v>A value that denotes and distinguishes the PARTY.</v>
      </c>
      <c r="N205" s="80" t="str">
        <f>IFERROR(IF(LEN(VLOOKUP($B205,Attributes!$A$1:$H$379,8,FALSE))=0,"",VLOOKUP($B205,Attributes!$A$1:$H$379,8,FALSE)),"")</f>
        <v>In this case is an AWARDING ORGANISATION. 
Where the party is an awarding organisation the JCQCIC Awarding Organisation Id must be used.</v>
      </c>
      <c r="O205" s="52"/>
      <c r="P205" s="53"/>
      <c r="Q205" s="53" t="s">
        <v>418</v>
      </c>
      <c r="R205" s="53"/>
      <c r="S205" s="54" t="s">
        <v>418</v>
      </c>
      <c r="T205" s="54" t="s">
        <v>1612</v>
      </c>
      <c r="U205" s="54" t="s">
        <v>7</v>
      </c>
      <c r="V205" s="27" t="str">
        <f t="shared" si="3"/>
        <v>OK</v>
      </c>
    </row>
    <row r="206" spans="1:22" ht="99.9" x14ac:dyDescent="0.35">
      <c r="A206" s="55" t="s">
        <v>106</v>
      </c>
      <c r="B206" s="55" t="s">
        <v>15</v>
      </c>
      <c r="C206" s="52">
        <v>2</v>
      </c>
      <c r="D206" s="52" t="s">
        <v>6</v>
      </c>
      <c r="E206" s="52" t="s">
        <v>6</v>
      </c>
      <c r="F206" s="52" t="s">
        <v>6</v>
      </c>
      <c r="G206" s="52" t="s">
        <v>1579</v>
      </c>
      <c r="H206" s="80" t="str">
        <f>IFERROR(IF(LEN(VLOOKUP($A206,Entities!$A$1:$C$116,3,FALSE))=0,"",VLOOKUP($A206,Entities!$A$1:$C$116,3,FALSE)),"")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06" s="80" t="str">
        <f>IFERROR(IF(LEN(VLOOKUP($A206,Entities!$A$1:$D$116,4,FALSE))=0,"",VLOOKUP($A206,Entities!$A$1:$D$116,4,FALSE)),"")</f>
        <v/>
      </c>
      <c r="J206" s="80" t="str">
        <f>IFERROR(IF(LEN(VLOOKUP($A206,Entities!$A$1:$E$116,5,FALSE))=0,"",VLOOKUP($A206,Entities!$A$1:$E$116,5,FALSE)),"")</f>
        <v>QE Availability</v>
      </c>
      <c r="K206" s="80" t="str">
        <f>IFERROR(IF(LEN(VLOOKUP($B206,Attributes!$A$1:$C$379,3,FALSE))=0,"",VLOOKUP($B206,Attributes!$A$1:$C$379,3,FALSE)),"")</f>
        <v>NVARCHAR(50)</v>
      </c>
      <c r="L206" s="80" t="str">
        <f>IFERROR(IF(LEN(VLOOKUP($B206,Attributes!$A$1:$F$379,6,FALSE))=0,"",VLOOKUP($B206,Attributes!$A$1:$F$379,6,FALSE)),"")</f>
        <v/>
      </c>
      <c r="M206" s="80" t="str">
        <f>IFERROR(IF(LEN(VLOOKUP($B206,Attributes!$A$1:$G$379,7,FALSE))=0,"",VLOOKUP($B206,Attributes!$A$1:$G$379,7,FALSE)),"")</f>
        <v>A value that uniquely identifies a specific part of a Qualification and applies to one or more QUALIFICATION ELEMENT(s) within an AWARDING ORGANISATION.</v>
      </c>
      <c r="N206" s="80" t="str">
        <f>IFERROR(IF(LEN(VLOOKUP($B206,Attributes!$A$1:$H$379,8,FALSE))=0,"",VLOOKUP($B206,Attributes!$A$1:$H$379,8,FALSE)),"")</f>
        <v>The same value may be used for a number of QUALIFICATION ELEMENTS provided they are differentiated by Qualification_Element_Type.</v>
      </c>
      <c r="O206" s="52"/>
      <c r="P206" s="53"/>
      <c r="Q206" s="53" t="s">
        <v>418</v>
      </c>
      <c r="R206" s="53"/>
      <c r="S206" s="54" t="s">
        <v>418</v>
      </c>
      <c r="T206" s="54" t="s">
        <v>1613</v>
      </c>
      <c r="U206" s="54" t="s">
        <v>15</v>
      </c>
      <c r="V206" s="27" t="str">
        <f t="shared" si="3"/>
        <v>OK</v>
      </c>
    </row>
    <row r="207" spans="1:22" ht="99.9" x14ac:dyDescent="0.35">
      <c r="A207" s="55" t="s">
        <v>106</v>
      </c>
      <c r="B207" s="55" t="s">
        <v>16</v>
      </c>
      <c r="C207" s="52">
        <v>3</v>
      </c>
      <c r="D207" s="52" t="s">
        <v>6</v>
      </c>
      <c r="E207" s="52" t="s">
        <v>6</v>
      </c>
      <c r="F207" s="52" t="s">
        <v>6</v>
      </c>
      <c r="G207" s="52" t="s">
        <v>1579</v>
      </c>
      <c r="H207" s="80" t="str">
        <f>IFERROR(IF(LEN(VLOOKUP($A207,Entities!$A$1:$C$116,3,FALSE))=0,"",VLOOKUP($A207,Entities!$A$1:$C$116,3,FALSE)),"")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07" s="80" t="str">
        <f>IFERROR(IF(LEN(VLOOKUP($A207,Entities!$A$1:$D$116,4,FALSE))=0,"",VLOOKUP($A207,Entities!$A$1:$D$116,4,FALSE)),"")</f>
        <v/>
      </c>
      <c r="J207" s="80" t="str">
        <f>IFERROR(IF(LEN(VLOOKUP($A207,Entities!$A$1:$E$116,5,FALSE))=0,"",VLOOKUP($A207,Entities!$A$1:$E$116,5,FALSE)),"")</f>
        <v>QE Availability</v>
      </c>
      <c r="K207" s="80" t="str">
        <f>IFERROR(IF(LEN(VLOOKUP($B207,Attributes!$A$1:$C$379,3,FALSE))=0,"",VLOOKUP($B207,Attributes!$A$1:$C$379,3,FALSE)),"")</f>
        <v>NVARCHAR(32)</v>
      </c>
      <c r="L207" s="80" t="str">
        <f>IFERROR(IF(LEN(VLOOKUP($B207,Attributes!$A$1:$F$379,6,FALSE))=0,"",VLOOKUP($B207,Attributes!$A$1:$F$379,6,FALSE)),"")</f>
        <v>Qualification_Element_Type</v>
      </c>
      <c r="M207" s="80" t="str">
        <f>IFERROR(IF(LEN(VLOOKUP($B207,Attributes!$A$1:$G$379,7,FALSE))=0,"",VLOOKUP($B207,Attributes!$A$1:$G$379,7,FALSE)),"")</f>
        <v>A controlled list of values that denotes the type and behaviour of the specific QUALIFICATION ELEMENT. Values are "Scheme", "Award", "Learning Unit", "Pathway", "Assessable".</v>
      </c>
      <c r="N207" s="80" t="str">
        <f>IFERROR(IF(LEN(VLOOKUP($B207,Attributes!$A$1:$H$379,8,FALSE))=0,"",VLOOKUP($B207,Attributes!$A$1:$H$379,8,FALSE)),"")</f>
        <v/>
      </c>
      <c r="O207" s="52"/>
      <c r="P207" s="53"/>
      <c r="Q207" s="53" t="s">
        <v>418</v>
      </c>
      <c r="R207" s="53"/>
      <c r="S207" s="54" t="s">
        <v>418</v>
      </c>
      <c r="T207" s="54" t="s">
        <v>1613</v>
      </c>
      <c r="U207" s="54" t="s">
        <v>16</v>
      </c>
      <c r="V207" s="27" t="str">
        <f t="shared" si="3"/>
        <v>OK</v>
      </c>
    </row>
    <row r="208" spans="1:22" ht="188.7" x14ac:dyDescent="0.35">
      <c r="A208" s="55" t="s">
        <v>106</v>
      </c>
      <c r="B208" s="55" t="s">
        <v>98</v>
      </c>
      <c r="C208" s="52">
        <v>4</v>
      </c>
      <c r="D208" s="52" t="s">
        <v>6</v>
      </c>
      <c r="E208" s="52" t="s">
        <v>8</v>
      </c>
      <c r="F208" s="52" t="s">
        <v>6</v>
      </c>
      <c r="G208" s="52" t="s">
        <v>1579</v>
      </c>
      <c r="H208" s="80" t="str">
        <f>IFERROR(IF(LEN(VLOOKUP($A208,Entities!$A$1:$C$116,3,FALSE))=0,"",VLOOKUP($A208,Entities!$A$1:$C$116,3,FALSE)),"")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08" s="80" t="str">
        <f>IFERROR(IF(LEN(VLOOKUP($A208,Entities!$A$1:$D$116,4,FALSE))=0,"",VLOOKUP($A208,Entities!$A$1:$D$116,4,FALSE)),"")</f>
        <v/>
      </c>
      <c r="J208" s="80" t="str">
        <f>IFERROR(IF(LEN(VLOOKUP($A208,Entities!$A$1:$E$116,5,FALSE))=0,"",VLOOKUP($A208,Entities!$A$1:$E$116,5,FALSE)),"")</f>
        <v>QE Availability</v>
      </c>
      <c r="K208" s="80" t="str">
        <f>IFERROR(IF(LEN(VLOOKUP($B208,Attributes!$A$1:$C$379,3,FALSE))=0,"",VLOOKUP($B208,Attributes!$A$1:$C$379,3,FALSE)),"")</f>
        <v>DATETIME DAY TO SECOND</v>
      </c>
      <c r="L208" s="80" t="str">
        <f>IFERROR(IF(LEN(VLOOKUP($B208,Attributes!$A$1:$F$379,6,FALSE))=0,"",VLOOKUP($B208,Attributes!$A$1:$F$379,6,FALSE)),"")</f>
        <v/>
      </c>
      <c r="M208" s="80" t="str">
        <f>IFERROR(IF(LEN(VLOOKUP($B208,Attributes!$A$1:$G$379,7,FALSE))=0,"",VLOOKUP($B208,Attributes!$A$1:$G$379,7,FALSE)),"")</f>
        <v>The effective date and time of the QE AVAILABILITY.</v>
      </c>
      <c r="N208" s="80" t="str">
        <f>IFERROR(IF(LEN(VLOOKUP($B208,Attributes!$A$1:$H$379,8,FALSE))=0,"",VLOOKUP($B208,Attributes!$A$1:$H$379,8,FALSE)),"")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208" s="52"/>
      <c r="P208" s="53"/>
      <c r="Q208" s="53" t="s">
        <v>418</v>
      </c>
      <c r="R208" s="53"/>
      <c r="S208" s="54" t="s">
        <v>418</v>
      </c>
      <c r="T208" s="54" t="s">
        <v>1613</v>
      </c>
      <c r="U208" s="54" t="s">
        <v>98</v>
      </c>
      <c r="V208" s="27" t="str">
        <f t="shared" si="3"/>
        <v>OK</v>
      </c>
    </row>
    <row r="209" spans="1:22" ht="133.19999999999999" x14ac:dyDescent="0.35">
      <c r="A209" s="55" t="s">
        <v>106</v>
      </c>
      <c r="B209" s="55" t="s">
        <v>258</v>
      </c>
      <c r="C209" s="52">
        <v>5</v>
      </c>
      <c r="D209" s="52" t="s">
        <v>8</v>
      </c>
      <c r="E209" s="52" t="s">
        <v>8</v>
      </c>
      <c r="F209" s="52" t="s">
        <v>8</v>
      </c>
      <c r="G209" s="52" t="s">
        <v>1579</v>
      </c>
      <c r="H209" s="80" t="str">
        <f>IFERROR(IF(LEN(VLOOKUP($A209,Entities!$A$1:$C$116,3,FALSE))=0,"",VLOOKUP($A209,Entities!$A$1:$C$116,3,FALSE)),"")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09" s="80" t="str">
        <f>IFERROR(IF(LEN(VLOOKUP($A209,Entities!$A$1:$D$116,4,FALSE))=0,"",VLOOKUP($A209,Entities!$A$1:$D$116,4,FALSE)),"")</f>
        <v/>
      </c>
      <c r="J209" s="80" t="str">
        <f>IFERROR(IF(LEN(VLOOKUP($A209,Entities!$A$1:$E$116,5,FALSE))=0,"",VLOOKUP($A209,Entities!$A$1:$E$116,5,FALSE)),"")</f>
        <v>QE Availability</v>
      </c>
      <c r="K209" s="80" t="str">
        <f>IFERROR(IF(LEN(VLOOKUP($B209,Attributes!$A$1:$C$379,3,FALSE))=0,"",VLOOKUP($B209,Attributes!$A$1:$C$379,3,FALSE)),"")</f>
        <v>DATETIME DAY TO SECOND</v>
      </c>
      <c r="L209" s="80" t="str">
        <f>IFERROR(IF(LEN(VLOOKUP($B209,Attributes!$A$1:$F$379,6,FALSE))=0,"",VLOOKUP($B209,Attributes!$A$1:$F$379,6,FALSE)),"")</f>
        <v/>
      </c>
      <c r="M209" s="80" t="str">
        <f>IFERROR(IF(LEN(VLOOKUP($B209,Attributes!$A$1:$G$379,7,FALSE))=0,"",VLOOKUP($B209,Attributes!$A$1:$G$379,7,FALSE)),"")</f>
        <v>The date and time from which the QE AVAILABILITY ceases to be available.</v>
      </c>
      <c r="N209" s="80" t="str">
        <f>IFERROR(IF(LEN(VLOOKUP($B209,Attributes!$A$1:$H$379,8,FALSE))=0,"",VLOOKUP($B209,Attributes!$A$1:$H$379,8,FALSE)),"")</f>
        <v xml:space="preserve">For qualifications that are series based ie any descendant QEAs of a Scheme featuring a Y in the Series_Based_Flag, Awarding Organisations need not populate this attribute.
For on-demand qualifications (those which either do not have the Series_Based_Flag at Scheme level, or have the flag populated with N), this end date could be, but need not be, the end of an academic year or a calendar year. Where this date is not populated it can be taken to mean that the QEA is available for the foreseeable future. Once an availability end date is defined it will be provided via a Product Catalogue – Instance update. 
 For on-demand qualifications, Product Catalogues must not include multiple QEAs (for the same QE) with overlapping date ranges, whether open-ended or not. For example, it is not acceptable to link both an open-ended QEA, with a start date of 1st September 2015 and a closed QEA, with a start date of 1st September 2016 and an end date of 30th September 2016, to the same QE.
</v>
      </c>
      <c r="O209" s="52"/>
      <c r="P209" s="53"/>
      <c r="Q209" s="53" t="s">
        <v>418</v>
      </c>
      <c r="R209" s="53"/>
      <c r="S209" s="54" t="s">
        <v>418</v>
      </c>
      <c r="T209" s="54" t="s">
        <v>1614</v>
      </c>
      <c r="U209" s="54" t="s">
        <v>258</v>
      </c>
      <c r="V209" s="27" t="str">
        <f t="shared" si="3"/>
        <v>OK</v>
      </c>
    </row>
    <row r="210" spans="1:22" ht="99.9" x14ac:dyDescent="0.35">
      <c r="A210" s="55" t="s">
        <v>106</v>
      </c>
      <c r="B210" s="55" t="s">
        <v>430</v>
      </c>
      <c r="C210" s="52">
        <v>6</v>
      </c>
      <c r="D210" s="52" t="s">
        <v>8</v>
      </c>
      <c r="E210" s="52" t="s">
        <v>8</v>
      </c>
      <c r="F210" s="52" t="s">
        <v>8</v>
      </c>
      <c r="G210" s="52" t="s">
        <v>1579</v>
      </c>
      <c r="H210" s="80" t="str">
        <f>IFERROR(IF(LEN(VLOOKUP($A210,Entities!$A$1:$C$116,3,FALSE))=0,"",VLOOKUP($A210,Entities!$A$1:$C$116,3,FALSE)),"")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10" s="80" t="str">
        <f>IFERROR(IF(LEN(VLOOKUP($A210,Entities!$A$1:$D$116,4,FALSE))=0,"",VLOOKUP($A210,Entities!$A$1:$D$116,4,FALSE)),"")</f>
        <v/>
      </c>
      <c r="J210" s="80" t="str">
        <f>IFERROR(IF(LEN(VLOOKUP($A210,Entities!$A$1:$E$116,5,FALSE))=0,"",VLOOKUP($A210,Entities!$A$1:$E$116,5,FALSE)),"")</f>
        <v>QE Availability</v>
      </c>
      <c r="K210" s="80" t="str">
        <f>IFERROR(IF(LEN(VLOOKUP($B210,Attributes!$A$1:$C$379,3,FALSE))=0,"",VLOOKUP($B210,Attributes!$A$1:$C$379,3,FALSE)),"")</f>
        <v>INTEGER</v>
      </c>
      <c r="L210" s="80" t="str">
        <f>IFERROR(IF(LEN(VLOOKUP($B210,Attributes!$A$1:$F$379,6,FALSE))=0,"",VLOOKUP($B210,Attributes!$A$1:$F$379,6,FALSE)),"")</f>
        <v/>
      </c>
      <c r="M210" s="80" t="str">
        <f>IFERROR(IF(LEN(VLOOKUP($B210,Attributes!$A$1:$G$379,7,FALSE))=0,"",VLOOKUP($B210,Attributes!$A$1:$G$379,7,FALSE)),"")</f>
        <v>An Awarding Organisation determined value that defines an integer number of calendar days that represents a service level agreement for QE AWARDS where results are reported for on-demand QUALIFICATION ELEMENT(s).</v>
      </c>
      <c r="N210" s="80" t="str">
        <f>IFERROR(IF(LEN(VLOOKUP($B210,Attributes!$A$1:$H$379,8,FALSE))=0,"",VLOOKUP($B210,Attributes!$A$1:$H$379,8,FALSE)),"")</f>
        <v>This attribute represents a short term pragmatic approach as it does not take into account working days, holidays, or periods of high processing volumes within an Awarding Organisation, so the value can at best can be regarded as an “average” to be used as a general guide.</v>
      </c>
      <c r="O210" s="52"/>
      <c r="P210" s="53"/>
      <c r="Q210" s="53" t="s">
        <v>418</v>
      </c>
      <c r="R210" s="53"/>
      <c r="S210" s="54" t="s">
        <v>418</v>
      </c>
      <c r="T210" s="54" t="s">
        <v>1614</v>
      </c>
      <c r="U210" s="54" t="s">
        <v>430</v>
      </c>
      <c r="V210" s="27" t="str">
        <f t="shared" si="3"/>
        <v>OK</v>
      </c>
    </row>
    <row r="211" spans="1:22" ht="155.4" x14ac:dyDescent="0.35">
      <c r="A211" s="55" t="s">
        <v>106</v>
      </c>
      <c r="B211" s="55" t="s">
        <v>504</v>
      </c>
      <c r="C211" s="52">
        <v>7</v>
      </c>
      <c r="D211" s="52" t="s">
        <v>8</v>
      </c>
      <c r="E211" s="52" t="s">
        <v>8</v>
      </c>
      <c r="F211" s="52" t="s">
        <v>8</v>
      </c>
      <c r="G211" s="52" t="s">
        <v>1579</v>
      </c>
      <c r="H211" s="80" t="str">
        <f>IFERROR(IF(LEN(VLOOKUP($A211,Entities!$A$1:$C$116,3,FALSE))=0,"",VLOOKUP($A211,Entities!$A$1:$C$116,3,FALSE)),"")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11" s="80" t="str">
        <f>IFERROR(IF(LEN(VLOOKUP($A211,Entities!$A$1:$D$116,4,FALSE))=0,"",VLOOKUP($A211,Entities!$A$1:$D$116,4,FALSE)),"")</f>
        <v/>
      </c>
      <c r="J211" s="80" t="str">
        <f>IFERROR(IF(LEN(VLOOKUP($A211,Entities!$A$1:$E$116,5,FALSE))=0,"",VLOOKUP($A211,Entities!$A$1:$E$116,5,FALSE)),"")</f>
        <v>QE Availability</v>
      </c>
      <c r="K211" s="80" t="str">
        <f>IFERROR(IF(LEN(VLOOKUP($B211,Attributes!$A$1:$C$379,3,FALSE))=0,"",VLOOKUP($B211,Attributes!$A$1:$C$379,3,FALSE)),"")</f>
        <v>NVARCHAR(50)</v>
      </c>
      <c r="L211" s="80" t="str">
        <f>IFERROR(IF(LEN(VLOOKUP($B211,Attributes!$A$1:$F$379,6,FALSE))=0,"",VLOOKUP($B211,Attributes!$A$1:$F$379,6,FALSE)),"")</f>
        <v>QE_Availability_Label</v>
      </c>
      <c r="M211" s="80" t="str">
        <f>IFERROR(IF(LEN(VLOOKUP($B211,Attributes!$A$1:$G$379,7,FALSE))=0,"",VLOOKUP($B211,Attributes!$A$1:$G$379,7,FALSE)),"")</f>
        <v>The AWARDING ORGANISATION's label for a session within an academic year associated with the delivery of examination assessments that enables key dates and events related to the examination assessment process to be grouped from an Awarding Organisation perspective.</v>
      </c>
      <c r="N211" s="80" t="str">
        <f>IFERROR(IF(LEN(VLOOKUP($B211,Attributes!$A$1:$H$379,8,FALSE))=0,"",VLOOKUP($B211,Attributes!$A$1:$H$379,8,FALSE)),"")</f>
        <v xml:space="preserve">This session is usually referred to as a Series and has a simple name, such as June 2013.
This optional attribute is relevant primarily for any qualifications that  are series based or have an assessment within a series.
Awarding Organisations will harmonise on values to be used.  See Appendix 2 for a harmonised list which covers the exam series currently in use.  Additions to this harmonised list will require approval of the JCQCIC A2C Standards Group.
Implementers should consider this an ‘Availability Label’ and note that the attribute name may be amended in a future release. The use of this attribute is not restricted to true series-based products; it may also be used for on-demand products to label periods of availability. For example a label of June 2015 can be used to indicate:
a) a series-based product with availability in the June 2015 Series 
b) an on-demand product with a period of availability equivalent to the June 2015 calendar month
These uses can be differentiated by reference to the Series_Based_Flag which will only be populated for a)
</v>
      </c>
      <c r="O211" s="52"/>
      <c r="P211" s="53"/>
      <c r="Q211" s="53" t="s">
        <v>418</v>
      </c>
      <c r="R211" s="53"/>
      <c r="S211" s="54" t="s">
        <v>418</v>
      </c>
      <c r="T211" s="54" t="s">
        <v>1614</v>
      </c>
      <c r="U211" s="54" t="s">
        <v>504</v>
      </c>
      <c r="V211" s="27" t="str">
        <f t="shared" si="3"/>
        <v>OK</v>
      </c>
    </row>
    <row r="212" spans="1:22" ht="99.9" x14ac:dyDescent="0.35">
      <c r="A212" s="55" t="s">
        <v>106</v>
      </c>
      <c r="B212" s="55" t="s">
        <v>371</v>
      </c>
      <c r="C212" s="52">
        <v>8</v>
      </c>
      <c r="D212" s="52" t="s">
        <v>8</v>
      </c>
      <c r="E212" s="52" t="s">
        <v>8</v>
      </c>
      <c r="F212" s="52" t="s">
        <v>8</v>
      </c>
      <c r="G212" s="52" t="s">
        <v>1579</v>
      </c>
      <c r="H212" s="80" t="str">
        <f>IFERROR(IF(LEN(VLOOKUP($A212,Entities!$A$1:$C$116,3,FALSE))=0,"",VLOOKUP($A212,Entities!$A$1:$C$116,3,FALSE)),"")</f>
        <v>The instance of a QUALIFICATION ELEMENT that is available to be ordered, either directly or indirectly, via a QUALIFICATION ELEMENT at a higher level within the qualification hierarchy. Note: An order for an instance of a QUALIFICATION ELEMENT ultimately determines the actual number of assessments to be undertaken within the qualification. The entity includes specific attributes for the start/end date and times in the case of an ASSESSABLE that is scheduled (published in a timetable) by the AWARDING ORGANISATION and is the subject of a QEA KEY EVENT.</v>
      </c>
      <c r="I212" s="80" t="str">
        <f>IFERROR(IF(LEN(VLOOKUP($A212,Entities!$A$1:$D$116,4,FALSE))=0,"",VLOOKUP($A212,Entities!$A$1:$D$116,4,FALSE)),"")</f>
        <v/>
      </c>
      <c r="J212" s="80" t="str">
        <f>IFERROR(IF(LEN(VLOOKUP($A212,Entities!$A$1:$E$116,5,FALSE))=0,"",VLOOKUP($A212,Entities!$A$1:$E$116,5,FALSE)),"")</f>
        <v>QE Availability</v>
      </c>
      <c r="K212" s="80" t="str">
        <f>IFERROR(IF(LEN(VLOOKUP($B212,Attributes!$A$1:$C$379,3,FALSE))=0,"",VLOOKUP($B212,Attributes!$A$1:$C$379,3,FALSE)),"")</f>
        <v>INTEGER</v>
      </c>
      <c r="L212" s="80" t="str">
        <f>IFERROR(IF(LEN(VLOOKUP($B212,Attributes!$A$1:$F$379,6,FALSE))=0,"",VLOOKUP($B212,Attributes!$A$1:$F$379,6,FALSE)),"")</f>
        <v/>
      </c>
      <c r="M212" s="80" t="str">
        <f>IFERROR(IF(LEN(VLOOKUP($B212,Attributes!$A$1:$G$379,7,FALSE))=0,"",VLOOKUP($B212,Attributes!$A$1:$G$379,7,FALSE)),"")</f>
        <v>An Awarding Organisation determined value that defines an integer number of calendar days before the proposed centre-scheduled assessment date, after which a centre generated on demand entry may be rejected due to various logistical reasons. The objective is to allow an Exams Officer to make a subjective judgement prior to data entry to reduce the probability of invalid orders being submitted and rejected.</v>
      </c>
      <c r="N212" s="80" t="str">
        <f>IFERROR(IF(LEN(VLOOKUP($B212,Attributes!$A$1:$H$379,8,FALSE))=0,"",VLOOKUP($B212,Attributes!$A$1:$H$379,8,FALSE)),"")</f>
        <v>This attribute represents a short term pragmatic approach as it does not take into account working days, holidays, or periods of high processing volumes within an Awarding Organisation, so the value can at best can be regarded as an “average” to be used as a general guide.</v>
      </c>
      <c r="O212" s="52"/>
      <c r="P212" s="53"/>
      <c r="Q212" s="53" t="s">
        <v>418</v>
      </c>
      <c r="R212" s="53"/>
      <c r="S212" s="54" t="s">
        <v>418</v>
      </c>
      <c r="T212" s="54" t="s">
        <v>1614</v>
      </c>
      <c r="U212" s="54" t="s">
        <v>371</v>
      </c>
      <c r="V212" s="27" t="str">
        <f t="shared" si="3"/>
        <v>OK</v>
      </c>
    </row>
    <row r="213" spans="1:22" ht="33.299999999999997" x14ac:dyDescent="0.35">
      <c r="A213" s="55" t="s">
        <v>364</v>
      </c>
      <c r="B213" s="55" t="s">
        <v>7</v>
      </c>
      <c r="C213" s="52">
        <v>1</v>
      </c>
      <c r="D213" s="52" t="s">
        <v>6</v>
      </c>
      <c r="E213" s="52" t="s">
        <v>6</v>
      </c>
      <c r="F213" s="52" t="s">
        <v>6</v>
      </c>
      <c r="G213" s="52"/>
      <c r="H213" s="80" t="str">
        <f>IFERROR(IF(LEN(VLOOKUP($A213,Entities!$A$1:$C$116,3,FALSE))=0,"",VLOOKUP($A213,Entities!$A$1:$C$116,3,FALSE)),"")</f>
        <v>A Key Event is a defined business activity that is associated with the exams processing cycle of an AWARDING ORGANISATION and is applicable to a specific instance of a QUALIFICATION ELEMENT.</v>
      </c>
      <c r="I213" s="80" t="str">
        <f>IFERROR(IF(LEN(VLOOKUP($A213,Entities!$A$1:$D$116,4,FALSE))=0,"",VLOOKUP($A213,Entities!$A$1:$D$116,4,FALSE)),"")</f>
        <v/>
      </c>
      <c r="J213" s="80" t="str">
        <f>IFERROR(IF(LEN(VLOOKUP($A213,Entities!$A$1:$E$116,5,FALSE))=0,"",VLOOKUP($A213,Entities!$A$1:$E$116,5,FALSE)),"")</f>
        <v>QE Availability</v>
      </c>
      <c r="K213" s="80" t="str">
        <f>IFERROR(IF(LEN(VLOOKUP($B213,Attributes!$A$1:$C$379,3,FALSE))=0,"",VLOOKUP($B213,Attributes!$A$1:$C$379,3,FALSE)),"")</f>
        <v>NVARCHAR(32)</v>
      </c>
      <c r="L213" s="80" t="str">
        <f>IFERROR(IF(LEN(VLOOKUP($B213,Attributes!$A$1:$F$379,6,FALSE))=0,"",VLOOKUP($B213,Attributes!$A$1:$F$379,6,FALSE)),"")</f>
        <v/>
      </c>
      <c r="M213" s="80" t="str">
        <f>IFERROR(IF(LEN(VLOOKUP($B213,Attributes!$A$1:$G$379,7,FALSE))=0,"",VLOOKUP($B213,Attributes!$A$1:$G$379,7,FALSE)),"")</f>
        <v>A value that denotes and distinguishes the PARTY.</v>
      </c>
      <c r="N213" s="80" t="str">
        <f>IFERROR(IF(LEN(VLOOKUP($B213,Attributes!$A$1:$H$379,8,FALSE))=0,"",VLOOKUP($B213,Attributes!$A$1:$H$379,8,FALSE)),"")</f>
        <v>In this case is an AWARDING ORGANISATION. 
Where the party is an awarding organisation the JCQCIC Awarding Organisation Id must be used.</v>
      </c>
      <c r="O213" s="52"/>
      <c r="P213" s="53"/>
      <c r="Q213" s="53" t="s">
        <v>418</v>
      </c>
      <c r="R213" s="53"/>
      <c r="S213" s="54" t="s">
        <v>418</v>
      </c>
      <c r="T213" s="54" t="s">
        <v>1612</v>
      </c>
      <c r="U213" s="54" t="s">
        <v>7</v>
      </c>
      <c r="V213" s="27" t="str">
        <f t="shared" si="3"/>
        <v>OK</v>
      </c>
    </row>
    <row r="214" spans="1:22" ht="33.299999999999997" x14ac:dyDescent="0.35">
      <c r="A214" s="55" t="s">
        <v>364</v>
      </c>
      <c r="B214" s="55" t="s">
        <v>15</v>
      </c>
      <c r="C214" s="52">
        <v>2</v>
      </c>
      <c r="D214" s="52" t="s">
        <v>6</v>
      </c>
      <c r="E214" s="52" t="s">
        <v>6</v>
      </c>
      <c r="F214" s="52" t="s">
        <v>6</v>
      </c>
      <c r="G214" s="52" t="s">
        <v>1579</v>
      </c>
      <c r="H214" s="80" t="str">
        <f>IFERROR(IF(LEN(VLOOKUP($A214,Entities!$A$1:$C$116,3,FALSE))=0,"",VLOOKUP($A214,Entities!$A$1:$C$116,3,FALSE)),"")</f>
        <v>A Key Event is a defined business activity that is associated with the exams processing cycle of an AWARDING ORGANISATION and is applicable to a specific instance of a QUALIFICATION ELEMENT.</v>
      </c>
      <c r="I214" s="80" t="str">
        <f>IFERROR(IF(LEN(VLOOKUP($A214,Entities!$A$1:$D$116,4,FALSE))=0,"",VLOOKUP($A214,Entities!$A$1:$D$116,4,FALSE)),"")</f>
        <v/>
      </c>
      <c r="J214" s="80" t="str">
        <f>IFERROR(IF(LEN(VLOOKUP($A214,Entities!$A$1:$E$116,5,FALSE))=0,"",VLOOKUP($A214,Entities!$A$1:$E$116,5,FALSE)),"")</f>
        <v>QE Availability</v>
      </c>
      <c r="K214" s="80" t="str">
        <f>IFERROR(IF(LEN(VLOOKUP($B214,Attributes!$A$1:$C$379,3,FALSE))=0,"",VLOOKUP($B214,Attributes!$A$1:$C$379,3,FALSE)),"")</f>
        <v>NVARCHAR(50)</v>
      </c>
      <c r="L214" s="80" t="str">
        <f>IFERROR(IF(LEN(VLOOKUP($B214,Attributes!$A$1:$F$379,6,FALSE))=0,"",VLOOKUP($B214,Attributes!$A$1:$F$379,6,FALSE)),"")</f>
        <v/>
      </c>
      <c r="M214" s="80" t="str">
        <f>IFERROR(IF(LEN(VLOOKUP($B214,Attributes!$A$1:$G$379,7,FALSE))=0,"",VLOOKUP($B214,Attributes!$A$1:$G$379,7,FALSE)),"")</f>
        <v>A value that uniquely identifies a specific part of a Qualification and applies to one or more QUALIFICATION ELEMENT(s) within an AWARDING ORGANISATION.</v>
      </c>
      <c r="N214" s="80" t="str">
        <f>IFERROR(IF(LEN(VLOOKUP($B214,Attributes!$A$1:$H$379,8,FALSE))=0,"",VLOOKUP($B214,Attributes!$A$1:$H$379,8,FALSE)),"")</f>
        <v>The same value may be used for a number of QUALIFICATION ELEMENTS provided they are differentiated by Qualification_Element_Type.</v>
      </c>
      <c r="O214" s="52"/>
      <c r="P214" s="53"/>
      <c r="Q214" s="53" t="s">
        <v>418</v>
      </c>
      <c r="R214" s="53"/>
      <c r="S214" s="54" t="s">
        <v>418</v>
      </c>
      <c r="T214" s="54" t="s">
        <v>1613</v>
      </c>
      <c r="U214" s="54" t="s">
        <v>15</v>
      </c>
      <c r="V214" s="27" t="str">
        <f t="shared" si="3"/>
        <v>OK</v>
      </c>
    </row>
    <row r="215" spans="1:22" ht="33.299999999999997" x14ac:dyDescent="0.35">
      <c r="A215" s="55" t="s">
        <v>364</v>
      </c>
      <c r="B215" s="55" t="s">
        <v>16</v>
      </c>
      <c r="C215" s="52">
        <v>3</v>
      </c>
      <c r="D215" s="52" t="s">
        <v>6</v>
      </c>
      <c r="E215" s="52" t="s">
        <v>6</v>
      </c>
      <c r="F215" s="52" t="s">
        <v>6</v>
      </c>
      <c r="G215" s="52" t="s">
        <v>1579</v>
      </c>
      <c r="H215" s="80" t="str">
        <f>IFERROR(IF(LEN(VLOOKUP($A215,Entities!$A$1:$C$116,3,FALSE))=0,"",VLOOKUP($A215,Entities!$A$1:$C$116,3,FALSE)),"")</f>
        <v>A Key Event is a defined business activity that is associated with the exams processing cycle of an AWARDING ORGANISATION and is applicable to a specific instance of a QUALIFICATION ELEMENT.</v>
      </c>
      <c r="I215" s="80" t="str">
        <f>IFERROR(IF(LEN(VLOOKUP($A215,Entities!$A$1:$D$116,4,FALSE))=0,"",VLOOKUP($A215,Entities!$A$1:$D$116,4,FALSE)),"")</f>
        <v/>
      </c>
      <c r="J215" s="80" t="str">
        <f>IFERROR(IF(LEN(VLOOKUP($A215,Entities!$A$1:$E$116,5,FALSE))=0,"",VLOOKUP($A215,Entities!$A$1:$E$116,5,FALSE)),"")</f>
        <v>QE Availability</v>
      </c>
      <c r="K215" s="80" t="str">
        <f>IFERROR(IF(LEN(VLOOKUP($B215,Attributes!$A$1:$C$379,3,FALSE))=0,"",VLOOKUP($B215,Attributes!$A$1:$C$379,3,FALSE)),"")</f>
        <v>NVARCHAR(32)</v>
      </c>
      <c r="L215" s="80" t="str">
        <f>IFERROR(IF(LEN(VLOOKUP($B215,Attributes!$A$1:$F$379,6,FALSE))=0,"",VLOOKUP($B215,Attributes!$A$1:$F$379,6,FALSE)),"")</f>
        <v>Qualification_Element_Type</v>
      </c>
      <c r="M215" s="80" t="str">
        <f>IFERROR(IF(LEN(VLOOKUP($B215,Attributes!$A$1:$G$379,7,FALSE))=0,"",VLOOKUP($B215,Attributes!$A$1:$G$379,7,FALSE)),"")</f>
        <v>A controlled list of values that denotes the type and behaviour of the specific QUALIFICATION ELEMENT. Values are "Scheme", "Award", "Learning Unit", "Pathway", "Assessable".</v>
      </c>
      <c r="N215" s="80" t="str">
        <f>IFERROR(IF(LEN(VLOOKUP($B215,Attributes!$A$1:$H$379,8,FALSE))=0,"",VLOOKUP($B215,Attributes!$A$1:$H$379,8,FALSE)),"")</f>
        <v/>
      </c>
      <c r="O215" s="52"/>
      <c r="P215" s="53"/>
      <c r="Q215" s="53" t="s">
        <v>418</v>
      </c>
      <c r="R215" s="53"/>
      <c r="S215" s="54" t="s">
        <v>418</v>
      </c>
      <c r="T215" s="54" t="s">
        <v>1613</v>
      </c>
      <c r="U215" s="54" t="s">
        <v>16</v>
      </c>
      <c r="V215" s="27" t="str">
        <f t="shared" si="3"/>
        <v>OK</v>
      </c>
    </row>
    <row r="216" spans="1:22" ht="188.7" x14ac:dyDescent="0.35">
      <c r="A216" s="55" t="s">
        <v>364</v>
      </c>
      <c r="B216" s="55" t="s">
        <v>98</v>
      </c>
      <c r="C216" s="52">
        <v>4</v>
      </c>
      <c r="D216" s="52" t="s">
        <v>6</v>
      </c>
      <c r="E216" s="52" t="s">
        <v>6</v>
      </c>
      <c r="F216" s="52" t="s">
        <v>6</v>
      </c>
      <c r="G216" s="52" t="s">
        <v>1579</v>
      </c>
      <c r="H216" s="80" t="str">
        <f>IFERROR(IF(LEN(VLOOKUP($A216,Entities!$A$1:$C$116,3,FALSE))=0,"",VLOOKUP($A216,Entities!$A$1:$C$116,3,FALSE)),"")</f>
        <v>A Key Event is a defined business activity that is associated with the exams processing cycle of an AWARDING ORGANISATION and is applicable to a specific instance of a QUALIFICATION ELEMENT.</v>
      </c>
      <c r="I216" s="80" t="str">
        <f>IFERROR(IF(LEN(VLOOKUP($A216,Entities!$A$1:$D$116,4,FALSE))=0,"",VLOOKUP($A216,Entities!$A$1:$D$116,4,FALSE)),"")</f>
        <v/>
      </c>
      <c r="J216" s="80" t="str">
        <f>IFERROR(IF(LEN(VLOOKUP($A216,Entities!$A$1:$E$116,5,FALSE))=0,"",VLOOKUP($A216,Entities!$A$1:$E$116,5,FALSE)),"")</f>
        <v>QE Availability</v>
      </c>
      <c r="K216" s="80" t="str">
        <f>IFERROR(IF(LEN(VLOOKUP($B216,Attributes!$A$1:$C$379,3,FALSE))=0,"",VLOOKUP($B216,Attributes!$A$1:$C$379,3,FALSE)),"")</f>
        <v>DATETIME DAY TO SECOND</v>
      </c>
      <c r="L216" s="80" t="str">
        <f>IFERROR(IF(LEN(VLOOKUP($B216,Attributes!$A$1:$F$379,6,FALSE))=0,"",VLOOKUP($B216,Attributes!$A$1:$F$379,6,FALSE)),"")</f>
        <v/>
      </c>
      <c r="M216" s="80" t="str">
        <f>IFERROR(IF(LEN(VLOOKUP($B216,Attributes!$A$1:$G$379,7,FALSE))=0,"",VLOOKUP($B216,Attributes!$A$1:$G$379,7,FALSE)),"")</f>
        <v>The effective date and time of the QE AVAILABILITY.</v>
      </c>
      <c r="N216" s="80" t="str">
        <f>IFERROR(IF(LEN(VLOOKUP($B216,Attributes!$A$1:$H$379,8,FALSE))=0,"",VLOOKUP($B216,Attributes!$A$1:$H$379,8,FALSE)),"")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216" s="52"/>
      <c r="P216" s="53"/>
      <c r="Q216" s="53" t="s">
        <v>418</v>
      </c>
      <c r="R216" s="53"/>
      <c r="S216" s="54" t="s">
        <v>418</v>
      </c>
      <c r="T216" s="54" t="s">
        <v>1613</v>
      </c>
      <c r="U216" s="54" t="s">
        <v>98</v>
      </c>
      <c r="V216" s="27" t="str">
        <f t="shared" si="3"/>
        <v>OK</v>
      </c>
    </row>
    <row r="217" spans="1:22" ht="33.299999999999997" x14ac:dyDescent="0.35">
      <c r="A217" s="55" t="s">
        <v>364</v>
      </c>
      <c r="B217" s="55" t="s">
        <v>350</v>
      </c>
      <c r="C217" s="52">
        <v>5</v>
      </c>
      <c r="D217" s="52" t="s">
        <v>6</v>
      </c>
      <c r="E217" s="52" t="s">
        <v>8</v>
      </c>
      <c r="F217" s="52" t="s">
        <v>6</v>
      </c>
      <c r="G217" s="52" t="s">
        <v>1579</v>
      </c>
      <c r="H217" s="80" t="str">
        <f>IFERROR(IF(LEN(VLOOKUP($A217,Entities!$A$1:$C$116,3,FALSE))=0,"",VLOOKUP($A217,Entities!$A$1:$C$116,3,FALSE)),"")</f>
        <v>A Key Event is a defined business activity that is associated with the exams processing cycle of an AWARDING ORGANISATION and is applicable to a specific instance of a QUALIFICATION ELEMENT.</v>
      </c>
      <c r="I217" s="80" t="str">
        <f>IFERROR(IF(LEN(VLOOKUP($A217,Entities!$A$1:$D$116,4,FALSE))=0,"",VLOOKUP($A217,Entities!$A$1:$D$116,4,FALSE)),"")</f>
        <v/>
      </c>
      <c r="J217" s="80" t="str">
        <f>IFERROR(IF(LEN(VLOOKUP($A217,Entities!$A$1:$E$116,5,FALSE))=0,"",VLOOKUP($A217,Entities!$A$1:$E$116,5,FALSE)),"")</f>
        <v>QE Availability</v>
      </c>
      <c r="K217" s="80" t="str">
        <f>IFERROR(IF(LEN(VLOOKUP($B217,Attributes!$A$1:$C$379,3,FALSE))=0,"",VLOOKUP($B217,Attributes!$A$1:$C$379,3,FALSE)),"")</f>
        <v>NVARCHAR(100)</v>
      </c>
      <c r="L217" s="80" t="str">
        <f>IFERROR(IF(LEN(VLOOKUP($B217,Attributes!$A$1:$F$379,6,FALSE))=0,"",VLOOKUP($B217,Attributes!$A$1:$F$379,6,FALSE)),"")</f>
        <v>Key_Event_Name</v>
      </c>
      <c r="M217" s="80" t="str">
        <f>IFERROR(IF(LEN(VLOOKUP($B217,Attributes!$A$1:$G$379,7,FALSE))=0,"",VLOOKUP($B217,Attributes!$A$1:$G$379,7,FALSE)),"")</f>
        <v>A name that uniquely identifies the Key Event.</v>
      </c>
      <c r="N217" s="80" t="str">
        <f>IFERROR(IF(LEN(VLOOKUP($B217,Attributes!$A$1:$H$379,8,FALSE))=0,"",VLOOKUP($B217,Attributes!$A$1:$H$379,8,FALSE)),"")</f>
        <v/>
      </c>
      <c r="O217" s="52"/>
      <c r="P217" s="53"/>
      <c r="Q217" s="53" t="s">
        <v>418</v>
      </c>
      <c r="R217" s="53"/>
      <c r="S217" s="54" t="s">
        <v>418</v>
      </c>
      <c r="T217" s="54" t="s">
        <v>1669</v>
      </c>
      <c r="U217" s="54" t="s">
        <v>350</v>
      </c>
      <c r="V217" s="27" t="str">
        <f t="shared" si="3"/>
        <v>OK</v>
      </c>
    </row>
    <row r="218" spans="1:22" ht="55.5" x14ac:dyDescent="0.35">
      <c r="A218" s="55" t="s">
        <v>364</v>
      </c>
      <c r="B218" s="55" t="s">
        <v>351</v>
      </c>
      <c r="C218" s="52">
        <v>6</v>
      </c>
      <c r="D218" s="52" t="s">
        <v>8</v>
      </c>
      <c r="E218" s="52" t="s">
        <v>8</v>
      </c>
      <c r="F218" s="52" t="s">
        <v>8</v>
      </c>
      <c r="G218" s="52" t="s">
        <v>1579</v>
      </c>
      <c r="H218" s="80" t="str">
        <f>IFERROR(IF(LEN(VLOOKUP($A218,Entities!$A$1:$C$116,3,FALSE))=0,"",VLOOKUP($A218,Entities!$A$1:$C$116,3,FALSE)),"")</f>
        <v>A Key Event is a defined business activity that is associated with the exams processing cycle of an AWARDING ORGANISATION and is applicable to a specific instance of a QUALIFICATION ELEMENT.</v>
      </c>
      <c r="I218" s="80" t="str">
        <f>IFERROR(IF(LEN(VLOOKUP($A218,Entities!$A$1:$D$116,4,FALSE))=0,"",VLOOKUP($A218,Entities!$A$1:$D$116,4,FALSE)),"")</f>
        <v/>
      </c>
      <c r="J218" s="80" t="str">
        <f>IFERROR(IF(LEN(VLOOKUP($A218,Entities!$A$1:$E$116,5,FALSE))=0,"",VLOOKUP($A218,Entities!$A$1:$E$116,5,FALSE)),"")</f>
        <v>QE Availability</v>
      </c>
      <c r="K218" s="80" t="str">
        <f>IFERROR(IF(LEN(VLOOKUP($B218,Attributes!$A$1:$C$379,3,FALSE))=0,"",VLOOKUP($B218,Attributes!$A$1:$C$379,3,FALSE)),"")</f>
        <v>DATETIME DAY TO SECOND</v>
      </c>
      <c r="L218" s="80" t="str">
        <f>IFERROR(IF(LEN(VLOOKUP($B218,Attributes!$A$1:$F$379,6,FALSE))=0,"",VLOOKUP($B218,Attributes!$A$1:$F$379,6,FALSE)),"")</f>
        <v/>
      </c>
      <c r="M218" s="80" t="str">
        <f>IFERROR(IF(LEN(VLOOKUP($B218,Attributes!$A$1:$G$379,7,FALSE))=0,"",VLOOKUP($B218,Attributes!$A$1:$G$379,7,FALSE)),"")</f>
        <v>The start date and time of the Key Event.</v>
      </c>
      <c r="N218" s="80" t="str">
        <f>IFERROR(IF(LEN(VLOOKUP($B218,Attributes!$A$1:$H$379,8,FALSE))=0,"",VLOOKUP($B218,Attributes!$A$1:$H$379,8,FALSE)),"")</f>
        <v>This attribute is defined as Required which means that it must be populated wherever this entity is used. There are a few Key Events for which a specific start date does not apply eg Access Arrangements Request Period. In such cases a nominal start date should be used. For the Key Event example above an appropriate nominal start date might be the product catalogue release date.
It should also be noted that Key Event start and end dates can be before or after the QE Availability start and end dates.</v>
      </c>
      <c r="O218" s="52"/>
      <c r="P218" s="53"/>
      <c r="Q218" s="53" t="s">
        <v>418</v>
      </c>
      <c r="R218" s="53"/>
      <c r="S218" s="54" t="s">
        <v>418</v>
      </c>
      <c r="T218" s="54" t="s">
        <v>1670</v>
      </c>
      <c r="U218" s="54" t="s">
        <v>351</v>
      </c>
      <c r="V218" s="27" t="str">
        <f t="shared" si="3"/>
        <v>OK</v>
      </c>
    </row>
    <row r="219" spans="1:22" ht="77.7" x14ac:dyDescent="0.35">
      <c r="A219" s="55" t="s">
        <v>364</v>
      </c>
      <c r="B219" s="55" t="s">
        <v>352</v>
      </c>
      <c r="C219" s="52">
        <v>7</v>
      </c>
      <c r="D219" s="52" t="s">
        <v>8</v>
      </c>
      <c r="E219" s="52" t="s">
        <v>8</v>
      </c>
      <c r="F219" s="52" t="s">
        <v>8</v>
      </c>
      <c r="G219" s="52" t="s">
        <v>1579</v>
      </c>
      <c r="H219" s="80" t="str">
        <f>IFERROR(IF(LEN(VLOOKUP($A219,Entities!$A$1:$C$116,3,FALSE))=0,"",VLOOKUP($A219,Entities!$A$1:$C$116,3,FALSE)),"")</f>
        <v>A Key Event is a defined business activity that is associated with the exams processing cycle of an AWARDING ORGANISATION and is applicable to a specific instance of a QUALIFICATION ELEMENT.</v>
      </c>
      <c r="I219" s="80" t="str">
        <f>IFERROR(IF(LEN(VLOOKUP($A219,Entities!$A$1:$D$116,4,FALSE))=0,"",VLOOKUP($A219,Entities!$A$1:$D$116,4,FALSE)),"")</f>
        <v/>
      </c>
      <c r="J219" s="80" t="str">
        <f>IFERROR(IF(LEN(VLOOKUP($A219,Entities!$A$1:$E$116,5,FALSE))=0,"",VLOOKUP($A219,Entities!$A$1:$E$116,5,FALSE)),"")</f>
        <v>QE Availability</v>
      </c>
      <c r="K219" s="80" t="str">
        <f>IFERROR(IF(LEN(VLOOKUP($B219,Attributes!$A$1:$C$379,3,FALSE))=0,"",VLOOKUP($B219,Attributes!$A$1:$C$379,3,FALSE)),"")</f>
        <v>DATETIME DAY TO SECOND</v>
      </c>
      <c r="L219" s="80" t="str">
        <f>IFERROR(IF(LEN(VLOOKUP($B219,Attributes!$A$1:$F$379,6,FALSE))=0,"",VLOOKUP($B219,Attributes!$A$1:$F$379,6,FALSE)),"")</f>
        <v/>
      </c>
      <c r="M219" s="80" t="str">
        <f>IFERROR(IF(LEN(VLOOKUP($B219,Attributes!$A$1:$G$379,7,FALSE))=0,"",VLOOKUP($B219,Attributes!$A$1:$G$379,7,FALSE)),"")</f>
        <v>The end date and time of the Key Event.</v>
      </c>
      <c r="N219" s="80" t="str">
        <f>IFERROR(IF(LEN(VLOOKUP($B219,Attributes!$A$1:$H$379,8,FALSE))=0,"",VLOOKUP($B219,Attributes!$A$1:$H$379,8,FALSE)),"")</f>
        <v>This attribute is not defined as required because it is acceptable for the time period to be open-ended. This might apply where eg no end date for the key event has yet been applied. Product catalogues will never feature more than one open-ended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It should also be noted that Key Event start and end dates can be before or after the QE Availability start and end dates.</v>
      </c>
      <c r="O219" s="52"/>
      <c r="P219" s="53"/>
      <c r="Q219" s="53" t="s">
        <v>418</v>
      </c>
      <c r="R219" s="53"/>
      <c r="S219" s="54" t="s">
        <v>418</v>
      </c>
      <c r="T219" s="54" t="s">
        <v>1670</v>
      </c>
      <c r="U219" s="54" t="s">
        <v>352</v>
      </c>
      <c r="V219" s="27" t="str">
        <f t="shared" si="3"/>
        <v>OK</v>
      </c>
    </row>
    <row r="220" spans="1:22" ht="33.299999999999997" x14ac:dyDescent="0.35">
      <c r="A220" s="55" t="s">
        <v>364</v>
      </c>
      <c r="B220" s="55" t="s">
        <v>436</v>
      </c>
      <c r="C220" s="52">
        <v>8</v>
      </c>
      <c r="D220" s="52" t="s">
        <v>8</v>
      </c>
      <c r="E220" s="52" t="s">
        <v>8</v>
      </c>
      <c r="F220" s="52" t="s">
        <v>8</v>
      </c>
      <c r="G220" s="52" t="s">
        <v>1579</v>
      </c>
      <c r="H220" s="80" t="str">
        <f>IFERROR(IF(LEN(VLOOKUP($A220,Entities!$A$1:$C$116,3,FALSE))=0,"",VLOOKUP($A220,Entities!$A$1:$C$116,3,FALSE)),"")</f>
        <v>A Key Event is a defined business activity that is associated with the exams processing cycle of an AWARDING ORGANISATION and is applicable to a specific instance of a QUALIFICATION ELEMENT.</v>
      </c>
      <c r="I220" s="80" t="str">
        <f>IFERROR(IF(LEN(VLOOKUP($A220,Entities!$A$1:$D$116,4,FALSE))=0,"",VLOOKUP($A220,Entities!$A$1:$D$116,4,FALSE)),"")</f>
        <v/>
      </c>
      <c r="J220" s="80" t="str">
        <f>IFERROR(IF(LEN(VLOOKUP($A220,Entities!$A$1:$E$116,5,FALSE))=0,"",VLOOKUP($A220,Entities!$A$1:$E$116,5,FALSE)),"")</f>
        <v>QE Availability</v>
      </c>
      <c r="K220" s="80" t="str">
        <f>IFERROR(IF(LEN(VLOOKUP($B220,Attributes!$A$1:$C$379,3,FALSE))=0,"",VLOOKUP($B220,Attributes!$A$1:$C$379,3,FALSE)),"")</f>
        <v>NVARCHAR(400)</v>
      </c>
      <c r="L220" s="80" t="str">
        <f>IFERROR(IF(LEN(VLOOKUP($B220,Attributes!$A$1:$F$379,6,FALSE))=0,"",VLOOKUP($B220,Attributes!$A$1:$F$379,6,FALSE)),"")</f>
        <v/>
      </c>
      <c r="M220" s="80" t="str">
        <f>IFERROR(IF(LEN(VLOOKUP($B220,Attributes!$A$1:$G$379,7,FALSE))=0,"",VLOOKUP($B220,Attributes!$A$1:$G$379,7,FALSE)),"")</f>
        <v>Additional text about the Key Event applicable to this instance of the QUALIFICATION ELEMENT.</v>
      </c>
      <c r="N220" s="80" t="str">
        <f>IFERROR(IF(LEN(VLOOKUP($B220,Attributes!$A$1:$H$379,8,FALSE))=0,"",VLOOKUP($B220,Attributes!$A$1:$H$379,8,FALSE)),"")</f>
        <v>Awarding Organisations may use this attribute to provide additional information about the Key Event as it relates to a specific Qualification Element.</v>
      </c>
      <c r="O220" s="52"/>
      <c r="P220" s="53"/>
      <c r="Q220" s="53" t="s">
        <v>418</v>
      </c>
      <c r="R220" s="53"/>
      <c r="S220" s="54" t="s">
        <v>418</v>
      </c>
      <c r="T220" s="54" t="s">
        <v>1670</v>
      </c>
      <c r="U220" s="54" t="s">
        <v>436</v>
      </c>
      <c r="V220" s="27" t="str">
        <f t="shared" si="3"/>
        <v>OK</v>
      </c>
    </row>
    <row r="221" spans="1:22" ht="33.299999999999997" x14ac:dyDescent="0.35">
      <c r="A221" s="55" t="s">
        <v>356</v>
      </c>
      <c r="B221" s="55" t="s">
        <v>7</v>
      </c>
      <c r="C221" s="52">
        <v>1</v>
      </c>
      <c r="D221" s="52" t="s">
        <v>6</v>
      </c>
      <c r="E221" s="52" t="s">
        <v>6</v>
      </c>
      <c r="F221" s="52" t="s">
        <v>6</v>
      </c>
      <c r="G221" s="52"/>
      <c r="H221" s="80" t="str">
        <f>IFERROR(IF(LEN(VLOOKUP($A221,Entities!$A$1:$C$116,3,FALSE))=0,"",VLOOKUP($A221,Entities!$A$1:$C$116,3,FALSE)),"")</f>
        <v>Details of the Fee and its currency that is applicable for a specific Key Event that is associated with an instance of a QUALIFICATION ELEMENT.</v>
      </c>
      <c r="I221" s="80" t="str">
        <f>IFERROR(IF(LEN(VLOOKUP($A221,Entities!$A$1:$D$116,4,FALSE))=0,"",VLOOKUP($A221,Entities!$A$1:$D$116,4,FALSE)),"")</f>
        <v/>
      </c>
      <c r="J221" s="80" t="str">
        <f>IFERROR(IF(LEN(VLOOKUP($A221,Entities!$A$1:$E$116,5,FALSE))=0,"",VLOOKUP($A221,Entities!$A$1:$E$116,5,FALSE)),"")</f>
        <v>QE Availability</v>
      </c>
      <c r="K221" s="80" t="str">
        <f>IFERROR(IF(LEN(VLOOKUP($B221,Attributes!$A$1:$C$379,3,FALSE))=0,"",VLOOKUP($B221,Attributes!$A$1:$C$379,3,FALSE)),"")</f>
        <v>NVARCHAR(32)</v>
      </c>
      <c r="L221" s="80" t="str">
        <f>IFERROR(IF(LEN(VLOOKUP($B221,Attributes!$A$1:$F$379,6,FALSE))=0,"",VLOOKUP($B221,Attributes!$A$1:$F$379,6,FALSE)),"")</f>
        <v/>
      </c>
      <c r="M221" s="80" t="str">
        <f>IFERROR(IF(LEN(VLOOKUP($B221,Attributes!$A$1:$G$379,7,FALSE))=0,"",VLOOKUP($B221,Attributes!$A$1:$G$379,7,FALSE)),"")</f>
        <v>A value that denotes and distinguishes the PARTY.</v>
      </c>
      <c r="N221" s="80" t="str">
        <f>IFERROR(IF(LEN(VLOOKUP($B221,Attributes!$A$1:$H$379,8,FALSE))=0,"",VLOOKUP($B221,Attributes!$A$1:$H$379,8,FALSE)),"")</f>
        <v>In this case is an AWARDING ORGANISATION. 
Where the party is an awarding organisation the JCQCIC Awarding Organisation Id must be used.</v>
      </c>
      <c r="O221" s="52"/>
      <c r="P221" s="53"/>
      <c r="Q221" s="53" t="s">
        <v>418</v>
      </c>
      <c r="R221" s="53"/>
      <c r="S221" s="54" t="s">
        <v>418</v>
      </c>
      <c r="T221" s="54" t="s">
        <v>1612</v>
      </c>
      <c r="U221" s="54" t="s">
        <v>7</v>
      </c>
      <c r="V221" s="27" t="str">
        <f t="shared" si="3"/>
        <v>OK</v>
      </c>
    </row>
    <row r="222" spans="1:22" ht="33.299999999999997" x14ac:dyDescent="0.35">
      <c r="A222" s="55" t="s">
        <v>356</v>
      </c>
      <c r="B222" s="55" t="s">
        <v>15</v>
      </c>
      <c r="C222" s="52">
        <v>2</v>
      </c>
      <c r="D222" s="52" t="s">
        <v>6</v>
      </c>
      <c r="E222" s="52" t="s">
        <v>6</v>
      </c>
      <c r="F222" s="52" t="s">
        <v>6</v>
      </c>
      <c r="G222" s="52" t="s">
        <v>1579</v>
      </c>
      <c r="H222" s="80" t="str">
        <f>IFERROR(IF(LEN(VLOOKUP($A222,Entities!$A$1:$C$116,3,FALSE))=0,"",VLOOKUP($A222,Entities!$A$1:$C$116,3,FALSE)),"")</f>
        <v>Details of the Fee and its currency that is applicable for a specific Key Event that is associated with an instance of a QUALIFICATION ELEMENT.</v>
      </c>
      <c r="I222" s="80" t="str">
        <f>IFERROR(IF(LEN(VLOOKUP($A222,Entities!$A$1:$D$116,4,FALSE))=0,"",VLOOKUP($A222,Entities!$A$1:$D$116,4,FALSE)),"")</f>
        <v/>
      </c>
      <c r="J222" s="80" t="str">
        <f>IFERROR(IF(LEN(VLOOKUP($A222,Entities!$A$1:$E$116,5,FALSE))=0,"",VLOOKUP($A222,Entities!$A$1:$E$116,5,FALSE)),"")</f>
        <v>QE Availability</v>
      </c>
      <c r="K222" s="80" t="str">
        <f>IFERROR(IF(LEN(VLOOKUP($B222,Attributes!$A$1:$C$379,3,FALSE))=0,"",VLOOKUP($B222,Attributes!$A$1:$C$379,3,FALSE)),"")</f>
        <v>NVARCHAR(50)</v>
      </c>
      <c r="L222" s="80" t="str">
        <f>IFERROR(IF(LEN(VLOOKUP($B222,Attributes!$A$1:$F$379,6,FALSE))=0,"",VLOOKUP($B222,Attributes!$A$1:$F$379,6,FALSE)),"")</f>
        <v/>
      </c>
      <c r="M222" s="80" t="str">
        <f>IFERROR(IF(LEN(VLOOKUP($B222,Attributes!$A$1:$G$379,7,FALSE))=0,"",VLOOKUP($B222,Attributes!$A$1:$G$379,7,FALSE)),"")</f>
        <v>A value that uniquely identifies a specific part of a Qualification and applies to one or more QUALIFICATION ELEMENT(s) within an AWARDING ORGANISATION.</v>
      </c>
      <c r="N222" s="80" t="str">
        <f>IFERROR(IF(LEN(VLOOKUP($B222,Attributes!$A$1:$H$379,8,FALSE))=0,"",VLOOKUP($B222,Attributes!$A$1:$H$379,8,FALSE)),"")</f>
        <v>The same value may be used for a number of QUALIFICATION ELEMENTS provided they are differentiated by Qualification_Element_Type.</v>
      </c>
      <c r="O222" s="52"/>
      <c r="P222" s="53"/>
      <c r="Q222" s="53" t="s">
        <v>418</v>
      </c>
      <c r="R222" s="53"/>
      <c r="S222" s="54" t="s">
        <v>418</v>
      </c>
      <c r="T222" s="54" t="s">
        <v>1613</v>
      </c>
      <c r="U222" s="54" t="s">
        <v>15</v>
      </c>
      <c r="V222" s="27" t="str">
        <f t="shared" si="3"/>
        <v>OK</v>
      </c>
    </row>
    <row r="223" spans="1:22" ht="33.299999999999997" x14ac:dyDescent="0.35">
      <c r="A223" s="55" t="s">
        <v>356</v>
      </c>
      <c r="B223" s="55" t="s">
        <v>16</v>
      </c>
      <c r="C223" s="52">
        <v>3</v>
      </c>
      <c r="D223" s="52" t="s">
        <v>6</v>
      </c>
      <c r="E223" s="52" t="s">
        <v>6</v>
      </c>
      <c r="F223" s="52" t="s">
        <v>6</v>
      </c>
      <c r="G223" s="52" t="s">
        <v>1579</v>
      </c>
      <c r="H223" s="80" t="str">
        <f>IFERROR(IF(LEN(VLOOKUP($A223,Entities!$A$1:$C$116,3,FALSE))=0,"",VLOOKUP($A223,Entities!$A$1:$C$116,3,FALSE)),"")</f>
        <v>Details of the Fee and its currency that is applicable for a specific Key Event that is associated with an instance of a QUALIFICATION ELEMENT.</v>
      </c>
      <c r="I223" s="80" t="str">
        <f>IFERROR(IF(LEN(VLOOKUP($A223,Entities!$A$1:$D$116,4,FALSE))=0,"",VLOOKUP($A223,Entities!$A$1:$D$116,4,FALSE)),"")</f>
        <v/>
      </c>
      <c r="J223" s="80" t="str">
        <f>IFERROR(IF(LEN(VLOOKUP($A223,Entities!$A$1:$E$116,5,FALSE))=0,"",VLOOKUP($A223,Entities!$A$1:$E$116,5,FALSE)),"")</f>
        <v>QE Availability</v>
      </c>
      <c r="K223" s="80" t="str">
        <f>IFERROR(IF(LEN(VLOOKUP($B223,Attributes!$A$1:$C$379,3,FALSE))=0,"",VLOOKUP($B223,Attributes!$A$1:$C$379,3,FALSE)),"")</f>
        <v>NVARCHAR(32)</v>
      </c>
      <c r="L223" s="80" t="str">
        <f>IFERROR(IF(LEN(VLOOKUP($B223,Attributes!$A$1:$F$379,6,FALSE))=0,"",VLOOKUP($B223,Attributes!$A$1:$F$379,6,FALSE)),"")</f>
        <v>Qualification_Element_Type</v>
      </c>
      <c r="M223" s="80" t="str">
        <f>IFERROR(IF(LEN(VLOOKUP($B223,Attributes!$A$1:$G$379,7,FALSE))=0,"",VLOOKUP($B223,Attributes!$A$1:$G$379,7,FALSE)),"")</f>
        <v>A controlled list of values that denotes the type and behaviour of the specific QUALIFICATION ELEMENT. Values are "Scheme", "Award", "Learning Unit", "Pathway", "Assessable".</v>
      </c>
      <c r="N223" s="80" t="str">
        <f>IFERROR(IF(LEN(VLOOKUP($B223,Attributes!$A$1:$H$379,8,FALSE))=0,"",VLOOKUP($B223,Attributes!$A$1:$H$379,8,FALSE)),"")</f>
        <v/>
      </c>
      <c r="O223" s="52"/>
      <c r="P223" s="53"/>
      <c r="Q223" s="53" t="s">
        <v>420</v>
      </c>
      <c r="R223" s="53"/>
      <c r="S223" s="54" t="s">
        <v>420</v>
      </c>
      <c r="T223" s="54" t="s">
        <v>1613</v>
      </c>
      <c r="U223" s="54" t="s">
        <v>16</v>
      </c>
      <c r="V223" s="27" t="str">
        <f t="shared" si="3"/>
        <v>OK</v>
      </c>
    </row>
    <row r="224" spans="1:22" ht="188.7" x14ac:dyDescent="0.35">
      <c r="A224" s="55" t="s">
        <v>356</v>
      </c>
      <c r="B224" s="55" t="s">
        <v>98</v>
      </c>
      <c r="C224" s="52">
        <v>4</v>
      </c>
      <c r="D224" s="52" t="s">
        <v>6</v>
      </c>
      <c r="E224" s="52" t="s">
        <v>6</v>
      </c>
      <c r="F224" s="52" t="s">
        <v>6</v>
      </c>
      <c r="G224" s="52" t="s">
        <v>1579</v>
      </c>
      <c r="H224" s="80" t="str">
        <f>IFERROR(IF(LEN(VLOOKUP($A224,Entities!$A$1:$C$116,3,FALSE))=0,"",VLOOKUP($A224,Entities!$A$1:$C$116,3,FALSE)),"")</f>
        <v>Details of the Fee and its currency that is applicable for a specific Key Event that is associated with an instance of a QUALIFICATION ELEMENT.</v>
      </c>
      <c r="I224" s="80" t="str">
        <f>IFERROR(IF(LEN(VLOOKUP($A224,Entities!$A$1:$D$116,4,FALSE))=0,"",VLOOKUP($A224,Entities!$A$1:$D$116,4,FALSE)),"")</f>
        <v/>
      </c>
      <c r="J224" s="80" t="str">
        <f>IFERROR(IF(LEN(VLOOKUP($A224,Entities!$A$1:$E$116,5,FALSE))=0,"",VLOOKUP($A224,Entities!$A$1:$E$116,5,FALSE)),"")</f>
        <v>QE Availability</v>
      </c>
      <c r="K224" s="80" t="str">
        <f>IFERROR(IF(LEN(VLOOKUP($B224,Attributes!$A$1:$C$379,3,FALSE))=0,"",VLOOKUP($B224,Attributes!$A$1:$C$379,3,FALSE)),"")</f>
        <v>DATETIME DAY TO SECOND</v>
      </c>
      <c r="L224" s="80" t="str">
        <f>IFERROR(IF(LEN(VLOOKUP($B224,Attributes!$A$1:$F$379,6,FALSE))=0,"",VLOOKUP($B224,Attributes!$A$1:$F$379,6,FALSE)),"")</f>
        <v/>
      </c>
      <c r="M224" s="80" t="str">
        <f>IFERROR(IF(LEN(VLOOKUP($B224,Attributes!$A$1:$G$379,7,FALSE))=0,"",VLOOKUP($B224,Attributes!$A$1:$G$379,7,FALSE)),"")</f>
        <v>The effective date and time of the QE AVAILABILITY.</v>
      </c>
      <c r="N224" s="80" t="str">
        <f>IFERROR(IF(LEN(VLOOKUP($B224,Attributes!$A$1:$H$379,8,FALSE))=0,"",VLOOKUP($B224,Attributes!$A$1:$H$379,8,FALSE)),"")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224" s="52"/>
      <c r="P224" s="53"/>
      <c r="Q224" s="53" t="s">
        <v>418</v>
      </c>
      <c r="R224" s="53"/>
      <c r="S224" s="54" t="s">
        <v>418</v>
      </c>
      <c r="T224" s="54" t="s">
        <v>1613</v>
      </c>
      <c r="U224" s="54" t="s">
        <v>98</v>
      </c>
      <c r="V224" s="27" t="str">
        <f t="shared" si="3"/>
        <v>OK</v>
      </c>
    </row>
    <row r="225" spans="1:22" ht="33.299999999999997" x14ac:dyDescent="0.35">
      <c r="A225" s="55" t="s">
        <v>356</v>
      </c>
      <c r="B225" s="55" t="s">
        <v>350</v>
      </c>
      <c r="C225" s="52">
        <v>5</v>
      </c>
      <c r="D225" s="52" t="s">
        <v>6</v>
      </c>
      <c r="E225" s="52" t="s">
        <v>6</v>
      </c>
      <c r="F225" s="52" t="s">
        <v>6</v>
      </c>
      <c r="G225" s="52" t="s">
        <v>1579</v>
      </c>
      <c r="H225" s="80" t="str">
        <f>IFERROR(IF(LEN(VLOOKUP($A225,Entities!$A$1:$C$116,3,FALSE))=0,"",VLOOKUP($A225,Entities!$A$1:$C$116,3,FALSE)),"")</f>
        <v>Details of the Fee and its currency that is applicable for a specific Key Event that is associated with an instance of a QUALIFICATION ELEMENT.</v>
      </c>
      <c r="I225" s="80" t="str">
        <f>IFERROR(IF(LEN(VLOOKUP($A225,Entities!$A$1:$D$116,4,FALSE))=0,"",VLOOKUP($A225,Entities!$A$1:$D$116,4,FALSE)),"")</f>
        <v/>
      </c>
      <c r="J225" s="80" t="str">
        <f>IFERROR(IF(LEN(VLOOKUP($A225,Entities!$A$1:$E$116,5,FALSE))=0,"",VLOOKUP($A225,Entities!$A$1:$E$116,5,FALSE)),"")</f>
        <v>QE Availability</v>
      </c>
      <c r="K225" s="80" t="str">
        <f>IFERROR(IF(LEN(VLOOKUP($B225,Attributes!$A$1:$C$379,3,FALSE))=0,"",VLOOKUP($B225,Attributes!$A$1:$C$379,3,FALSE)),"")</f>
        <v>NVARCHAR(100)</v>
      </c>
      <c r="L225" s="80" t="str">
        <f>IFERROR(IF(LEN(VLOOKUP($B225,Attributes!$A$1:$F$379,6,FALSE))=0,"",VLOOKUP($B225,Attributes!$A$1:$F$379,6,FALSE)),"")</f>
        <v>Key_Event_Name</v>
      </c>
      <c r="M225" s="80" t="str">
        <f>IFERROR(IF(LEN(VLOOKUP($B225,Attributes!$A$1:$G$379,7,FALSE))=0,"",VLOOKUP($B225,Attributes!$A$1:$G$379,7,FALSE)),"")</f>
        <v>A name that uniquely identifies the Key Event.</v>
      </c>
      <c r="N225" s="80" t="str">
        <f>IFERROR(IF(LEN(VLOOKUP($B225,Attributes!$A$1:$H$379,8,FALSE))=0,"",VLOOKUP($B225,Attributes!$A$1:$H$379,8,FALSE)),"")</f>
        <v/>
      </c>
      <c r="O225" s="52"/>
      <c r="P225" s="53"/>
      <c r="Q225" s="53" t="s">
        <v>418</v>
      </c>
      <c r="R225" s="53"/>
      <c r="S225" s="54" t="s">
        <v>418</v>
      </c>
      <c r="T225" s="54" t="s">
        <v>1669</v>
      </c>
      <c r="U225" s="54" t="s">
        <v>350</v>
      </c>
      <c r="V225" s="27" t="str">
        <f t="shared" si="3"/>
        <v>OK</v>
      </c>
    </row>
    <row r="226" spans="1:22" ht="44.4" x14ac:dyDescent="0.35">
      <c r="A226" s="55" t="s">
        <v>356</v>
      </c>
      <c r="B226" s="55" t="s">
        <v>286</v>
      </c>
      <c r="C226" s="52">
        <v>6</v>
      </c>
      <c r="D226" s="52" t="s">
        <v>6</v>
      </c>
      <c r="E226" s="52" t="s">
        <v>6</v>
      </c>
      <c r="F226" s="52" t="s">
        <v>6</v>
      </c>
      <c r="G226" s="52" t="s">
        <v>1579</v>
      </c>
      <c r="H226" s="80" t="str">
        <f>IFERROR(IF(LEN(VLOOKUP($A226,Entities!$A$1:$C$116,3,FALSE))=0,"",VLOOKUP($A226,Entities!$A$1:$C$116,3,FALSE)),"")</f>
        <v>Details of the Fee and its currency that is applicable for a specific Key Event that is associated with an instance of a QUALIFICATION ELEMENT.</v>
      </c>
      <c r="I226" s="80" t="str">
        <f>IFERROR(IF(LEN(VLOOKUP($A226,Entities!$A$1:$D$116,4,FALSE))=0,"",VLOOKUP($A226,Entities!$A$1:$D$116,4,FALSE)),"")</f>
        <v/>
      </c>
      <c r="J226" s="80" t="str">
        <f>IFERROR(IF(LEN(VLOOKUP($A226,Entities!$A$1:$E$116,5,FALSE))=0,"",VLOOKUP($A226,Entities!$A$1:$E$116,5,FALSE)),"")</f>
        <v>QE Availability</v>
      </c>
      <c r="K226" s="80" t="str">
        <f>IFERROR(IF(LEN(VLOOKUP($B226,Attributes!$A$1:$C$379,3,FALSE))=0,"",VLOOKUP($B226,Attributes!$A$1:$C$379,3,FALSE)),"")</f>
        <v>NVARCHAR(100)</v>
      </c>
      <c r="L226" s="80" t="str">
        <f>IFERROR(IF(LEN(VLOOKUP($B226,Attributes!$A$1:$F$379,6,FALSE))=0,"",VLOOKUP($B226,Attributes!$A$1:$F$379,6,FALSE)),"")</f>
        <v>QE_Fee_Category_Type</v>
      </c>
      <c r="M226" s="80" t="str">
        <f>IFERROR(IF(LEN(VLOOKUP($B226,Attributes!$A$1:$G$379,7,FALSE))=0,"",VLOOKUP($B226,Attributes!$A$1:$G$379,7,FALSE)),"")</f>
        <v>A controlled list of values that identifies the type of QE FEE CATEGORY. Values include: Learner, Enrolment, Registration, Entry, Resit, Outcome submission, Top Up, Fall Back, Post-results Award, Certificate.</v>
      </c>
      <c r="N226" s="80" t="str">
        <f>IFERROR(IF(LEN(VLOOKUP($B226,Attributes!$A$1:$H$379,8,FALSE))=0,"",VLOOKUP($B226,Attributes!$A$1:$H$379,8,FALSE)),"")</f>
        <v/>
      </c>
      <c r="O226" s="52"/>
      <c r="P226" s="53"/>
      <c r="Q226" s="53" t="s">
        <v>418</v>
      </c>
      <c r="R226" s="53"/>
      <c r="S226" s="54" t="s">
        <v>418</v>
      </c>
      <c r="T226" s="54" t="s">
        <v>1671</v>
      </c>
      <c r="U226" s="54" t="s">
        <v>286</v>
      </c>
      <c r="V226" s="27" t="str">
        <f t="shared" si="3"/>
        <v>OK</v>
      </c>
    </row>
    <row r="227" spans="1:22" ht="33.299999999999997" x14ac:dyDescent="0.35">
      <c r="A227" s="55" t="s">
        <v>356</v>
      </c>
      <c r="B227" s="55" t="s">
        <v>113</v>
      </c>
      <c r="C227" s="52">
        <v>7</v>
      </c>
      <c r="D227" s="52" t="s">
        <v>6</v>
      </c>
      <c r="E227" s="52" t="s">
        <v>8</v>
      </c>
      <c r="F227" s="52" t="s">
        <v>6</v>
      </c>
      <c r="G227" s="52" t="s">
        <v>1579</v>
      </c>
      <c r="H227" s="80" t="str">
        <f>IFERROR(IF(LEN(VLOOKUP($A227,Entities!$A$1:$C$116,3,FALSE))=0,"",VLOOKUP($A227,Entities!$A$1:$C$116,3,FALSE)),"")</f>
        <v>Details of the Fee and its currency that is applicable for a specific Key Event that is associated with an instance of a QUALIFICATION ELEMENT.</v>
      </c>
      <c r="I227" s="80" t="str">
        <f>IFERROR(IF(LEN(VLOOKUP($A227,Entities!$A$1:$D$116,4,FALSE))=0,"",VLOOKUP($A227,Entities!$A$1:$D$116,4,FALSE)),"")</f>
        <v/>
      </c>
      <c r="J227" s="80" t="str">
        <f>IFERROR(IF(LEN(VLOOKUP($A227,Entities!$A$1:$E$116,5,FALSE))=0,"",VLOOKUP($A227,Entities!$A$1:$E$116,5,FALSE)),"")</f>
        <v>QE Availability</v>
      </c>
      <c r="K227" s="80" t="str">
        <f>IFERROR(IF(LEN(VLOOKUP($B227,Attributes!$A$1:$C$379,3,FALSE))=0,"",VLOOKUP($B227,Attributes!$A$1:$C$379,3,FALSE)),"")</f>
        <v>DATETIME DAY TO SECOND</v>
      </c>
      <c r="L227" s="80" t="str">
        <f>IFERROR(IF(LEN(VLOOKUP($B227,Attributes!$A$1:$F$379,6,FALSE))=0,"",VLOOKUP($B227,Attributes!$A$1:$F$379,6,FALSE)),"")</f>
        <v/>
      </c>
      <c r="M227" s="80" t="str">
        <f>IFERROR(IF(LEN(VLOOKUP($B227,Attributes!$A$1:$G$379,7,FALSE))=0,"",VLOOKUP($B227,Attributes!$A$1:$G$379,7,FALSE)),"")</f>
        <v>The date/time from which the QE AVAILABILITY KEY EVENT FEE commences and is chargeable.</v>
      </c>
      <c r="N227" s="80" t="str">
        <f>IFERROR(IF(LEN(VLOOKUP($B227,Attributes!$A$1:$H$379,8,FALSE))=0,"",VLOOKUP($B227,Attributes!$A$1:$H$379,8,FALSE)),"")</f>
        <v/>
      </c>
      <c r="O227" s="52"/>
      <c r="P227" s="53"/>
      <c r="Q227" s="53" t="s">
        <v>418</v>
      </c>
      <c r="R227" s="53"/>
      <c r="S227" s="54" t="s">
        <v>418</v>
      </c>
      <c r="T227" s="54" t="s">
        <v>1671</v>
      </c>
      <c r="U227" s="54" t="s">
        <v>113</v>
      </c>
      <c r="V227" s="27" t="str">
        <f t="shared" si="3"/>
        <v>OK</v>
      </c>
    </row>
    <row r="228" spans="1:22" ht="33.299999999999997" x14ac:dyDescent="0.35">
      <c r="A228" s="55" t="s">
        <v>356</v>
      </c>
      <c r="B228" s="55" t="s">
        <v>109</v>
      </c>
      <c r="C228" s="52">
        <v>8</v>
      </c>
      <c r="D228" s="52" t="s">
        <v>6</v>
      </c>
      <c r="E228" s="52" t="s">
        <v>6</v>
      </c>
      <c r="F228" s="52" t="s">
        <v>6</v>
      </c>
      <c r="G228" s="52" t="s">
        <v>1579</v>
      </c>
      <c r="H228" s="80" t="str">
        <f>IFERROR(IF(LEN(VLOOKUP($A228,Entities!$A$1:$C$116,3,FALSE))=0,"",VLOOKUP($A228,Entities!$A$1:$C$116,3,FALSE)),"")</f>
        <v>Details of the Fee and its currency that is applicable for a specific Key Event that is associated with an instance of a QUALIFICATION ELEMENT.</v>
      </c>
      <c r="I228" s="80" t="str">
        <f>IFERROR(IF(LEN(VLOOKUP($A228,Entities!$A$1:$D$116,4,FALSE))=0,"",VLOOKUP($A228,Entities!$A$1:$D$116,4,FALSE)),"")</f>
        <v/>
      </c>
      <c r="J228" s="80" t="str">
        <f>IFERROR(IF(LEN(VLOOKUP($A228,Entities!$A$1:$E$116,5,FALSE))=0,"",VLOOKUP($A228,Entities!$A$1:$E$116,5,FALSE)),"")</f>
        <v>QE Availability</v>
      </c>
      <c r="K228" s="80" t="str">
        <f>IFERROR(IF(LEN(VLOOKUP($B228,Attributes!$A$1:$C$379,3,FALSE))=0,"",VLOOKUP($B228,Attributes!$A$1:$C$379,3,FALSE)),"")</f>
        <v>NVARCHAR(80)</v>
      </c>
      <c r="L228" s="80" t="str">
        <f>IFERROR(IF(LEN(VLOOKUP($B228,Attributes!$A$1:$F$379,6,FALSE))=0,"",VLOOKUP($B228,Attributes!$A$1:$F$379,6,FALSE)),"")</f>
        <v>Currency_Type</v>
      </c>
      <c r="M228" s="80" t="str">
        <f>IFERROR(IF(LEN(VLOOKUP($B228,Attributes!$A$1:$G$379,7,FALSE))=0,"",VLOOKUP($B228,Attributes!$A$1:$G$379,7,FALSE)),"")</f>
        <v>A controlled list of values that identifies the type of currency</v>
      </c>
      <c r="N228" s="80" t="str">
        <f>IFERROR(IF(LEN(VLOOKUP($B228,Attributes!$A$1:$H$379,8,FALSE))=0,"",VLOOKUP($B228,Attributes!$A$1:$H$379,8,FALSE)),"")</f>
        <v>Specifies the currency applicable to the Fee amount.</v>
      </c>
      <c r="O228" s="52"/>
      <c r="P228" s="53"/>
      <c r="Q228" s="53" t="s">
        <v>418</v>
      </c>
      <c r="R228" s="53"/>
      <c r="S228" s="54" t="s">
        <v>418</v>
      </c>
      <c r="T228" s="54" t="s">
        <v>1671</v>
      </c>
      <c r="U228" s="54" t="s">
        <v>109</v>
      </c>
      <c r="V228" s="27" t="str">
        <f t="shared" si="3"/>
        <v>OK</v>
      </c>
    </row>
    <row r="229" spans="1:22" ht="77.7" x14ac:dyDescent="0.35">
      <c r="A229" s="55" t="s">
        <v>356</v>
      </c>
      <c r="B229" s="55" t="s">
        <v>111</v>
      </c>
      <c r="C229" s="52">
        <v>9</v>
      </c>
      <c r="D229" s="52" t="s">
        <v>8</v>
      </c>
      <c r="E229" s="52" t="s">
        <v>8</v>
      </c>
      <c r="F229" s="52" t="s">
        <v>8</v>
      </c>
      <c r="G229" s="52" t="s">
        <v>1579</v>
      </c>
      <c r="H229" s="80" t="str">
        <f>IFERROR(IF(LEN(VLOOKUP($A229,Entities!$A$1:$C$116,3,FALSE))=0,"",VLOOKUP($A229,Entities!$A$1:$C$116,3,FALSE)),"")</f>
        <v>Details of the Fee and its currency that is applicable for a specific Key Event that is associated with an instance of a QUALIFICATION ELEMENT.</v>
      </c>
      <c r="I229" s="80" t="str">
        <f>IFERROR(IF(LEN(VLOOKUP($A229,Entities!$A$1:$D$116,4,FALSE))=0,"",VLOOKUP($A229,Entities!$A$1:$D$116,4,FALSE)),"")</f>
        <v/>
      </c>
      <c r="J229" s="80" t="str">
        <f>IFERROR(IF(LEN(VLOOKUP($A229,Entities!$A$1:$E$116,5,FALSE))=0,"",VLOOKUP($A229,Entities!$A$1:$E$116,5,FALSE)),"")</f>
        <v>QE Availability</v>
      </c>
      <c r="K229" s="80" t="str">
        <f>IFERROR(IF(LEN(VLOOKUP($B229,Attributes!$A$1:$C$379,3,FALSE))=0,"",VLOOKUP($B229,Attributes!$A$1:$C$379,3,FALSE)),"")</f>
        <v>NVARCHAR(100)</v>
      </c>
      <c r="L229" s="80" t="str">
        <f>IFERROR(IF(LEN(VLOOKUP($B229,Attributes!$A$1:$F$379,6,FALSE))=0,"",VLOOKUP($B229,Attributes!$A$1:$F$379,6,FALSE)),"")</f>
        <v/>
      </c>
      <c r="M229" s="80" t="str">
        <f>IFERROR(IF(LEN(VLOOKUP($B229,Attributes!$A$1:$G$379,7,FALSE))=0,"",VLOOKUP($B229,Attributes!$A$1:$G$379,7,FALSE)),"")</f>
        <v>A title for the period that the Fee is applicable.</v>
      </c>
      <c r="N229" s="80" t="str">
        <f>IFERROR(IF(LEN(VLOOKUP($B229,Attributes!$A$1:$H$379,8,FALSE))=0,"",VLOOKUP($B229,Attributes!$A$1:$H$379,8,FALSE)),"")</f>
        <v>AOs should use the same fee period titles as used in their published Fees Lists.
There is currently no harmonised list for Fee Period Title due to variance in terminology across awarding organisations. Awarding organisations will seek to rectify this over time and for initial implementation, have committed to using a consistent Fee Period Title of ‘On Time Entry’, for what might be described as the standard on-time entry fee. For General Qualifications this is the fee payable if entries are successfully processed by the JCQCIC published entry closing date. The awarding organisations’ decision to align on the use of ‘On Time Entry’ covers A2C data only and centres should be aware that awarding organisation documentation and websites may use alternative descriptions for this fee period.</v>
      </c>
      <c r="O229" s="52"/>
      <c r="P229" s="53"/>
      <c r="Q229" s="53" t="s">
        <v>418</v>
      </c>
      <c r="R229" s="53"/>
      <c r="S229" s="54" t="s">
        <v>418</v>
      </c>
      <c r="T229" s="54" t="s">
        <v>1672</v>
      </c>
      <c r="U229" s="54" t="s">
        <v>111</v>
      </c>
      <c r="V229" s="27" t="str">
        <f t="shared" si="3"/>
        <v>OK</v>
      </c>
    </row>
    <row r="230" spans="1:22" ht="111" x14ac:dyDescent="0.35">
      <c r="A230" s="55" t="s">
        <v>356</v>
      </c>
      <c r="B230" s="55" t="s">
        <v>115</v>
      </c>
      <c r="C230" s="52">
        <v>10</v>
      </c>
      <c r="D230" s="52" t="s">
        <v>8</v>
      </c>
      <c r="E230" s="52" t="s">
        <v>8</v>
      </c>
      <c r="F230" s="52" t="s">
        <v>8</v>
      </c>
      <c r="G230" s="52" t="s">
        <v>1579</v>
      </c>
      <c r="H230" s="80" t="str">
        <f>IFERROR(IF(LEN(VLOOKUP($A230,Entities!$A$1:$C$116,3,FALSE))=0,"",VLOOKUP($A230,Entities!$A$1:$C$116,3,FALSE)),"")</f>
        <v>Details of the Fee and its currency that is applicable for a specific Key Event that is associated with an instance of a QUALIFICATION ELEMENT.</v>
      </c>
      <c r="I230" s="80" t="str">
        <f>IFERROR(IF(LEN(VLOOKUP($A230,Entities!$A$1:$D$116,4,FALSE))=0,"",VLOOKUP($A230,Entities!$A$1:$D$116,4,FALSE)),"")</f>
        <v/>
      </c>
      <c r="J230" s="80" t="str">
        <f>IFERROR(IF(LEN(VLOOKUP($A230,Entities!$A$1:$E$116,5,FALSE))=0,"",VLOOKUP($A230,Entities!$A$1:$E$116,5,FALSE)),"")</f>
        <v>QE Availability</v>
      </c>
      <c r="K230" s="80" t="str">
        <f>IFERROR(IF(LEN(VLOOKUP($B230,Attributes!$A$1:$C$379,3,FALSE))=0,"",VLOOKUP($B230,Attributes!$A$1:$C$379,3,FALSE)),"")</f>
        <v>DATETIME DAY TO SECOND</v>
      </c>
      <c r="L230" s="80" t="str">
        <f>IFERROR(IF(LEN(VLOOKUP($B230,Attributes!$A$1:$F$379,6,FALSE))=0,"",VLOOKUP($B230,Attributes!$A$1:$F$379,6,FALSE)),"")</f>
        <v/>
      </c>
      <c r="M230" s="80" t="str">
        <f>IFERROR(IF(LEN(VLOOKUP($B230,Attributes!$A$1:$G$379,7,FALSE))=0,"",VLOOKUP($B230,Attributes!$A$1:$G$379,7,FALSE)),"")</f>
        <v>The date/time from which the QE AVAILABILITY KEY EVENT FEE ceases and is no longer chargeable.</v>
      </c>
      <c r="N230" s="80" t="str">
        <f>IFERROR(IF(LEN(VLOOKUP($B230,Attributes!$A$1:$H$379,8,FALSE))=0,"",VLOOKUP($B230,Attributes!$A$1:$H$379,8,FALSE)),"")</f>
        <v>This attribute is not defined as required because it is acceptable for the time period to be open-ended. This might apply where eg no end date for the fee period has yet been applied. Product catalogues will never feature more than one open ended period for any QEA as this would make it impossible for implementers to identify the appropriate QEA for a specific point in time. Where a new open-ended time period is created, any existing open-ended time periods must be closed by providing a product catalogue update to populate this end date.
Fee Period information in product catalogues will always feature a range of consecutive periods with no overlaps and no gaps (excluding the known issue regarding the 2 second gap between the end of one day and the start of the next in cases where the one second offset is applied.) Overlaps or gaps between consecutive fee periods for an individual QEA would make it impossible for implementers to identify the appropriate fee to apply for a specific point in time.</v>
      </c>
      <c r="O230" s="52"/>
      <c r="P230" s="53"/>
      <c r="Q230" s="53" t="s">
        <v>418</v>
      </c>
      <c r="R230" s="53"/>
      <c r="S230" s="54" t="s">
        <v>418</v>
      </c>
      <c r="T230" s="54" t="s">
        <v>1672</v>
      </c>
      <c r="U230" s="54" t="s">
        <v>115</v>
      </c>
      <c r="V230" s="27" t="str">
        <f t="shared" si="3"/>
        <v>OK</v>
      </c>
    </row>
    <row r="231" spans="1:22" ht="55.5" x14ac:dyDescent="0.35">
      <c r="A231" s="55" t="s">
        <v>356</v>
      </c>
      <c r="B231" s="55" t="s">
        <v>114</v>
      </c>
      <c r="C231" s="52">
        <v>11</v>
      </c>
      <c r="D231" s="52" t="s">
        <v>8</v>
      </c>
      <c r="E231" s="52" t="s">
        <v>8</v>
      </c>
      <c r="F231" s="52" t="s">
        <v>8</v>
      </c>
      <c r="G231" s="52" t="s">
        <v>1579</v>
      </c>
      <c r="H231" s="80" t="str">
        <f>IFERROR(IF(LEN(VLOOKUP($A231,Entities!$A$1:$C$116,3,FALSE))=0,"",VLOOKUP($A231,Entities!$A$1:$C$116,3,FALSE)),"")</f>
        <v>Details of the Fee and its currency that is applicable for a specific Key Event that is associated with an instance of a QUALIFICATION ELEMENT.</v>
      </c>
      <c r="I231" s="80" t="str">
        <f>IFERROR(IF(LEN(VLOOKUP($A231,Entities!$A$1:$D$116,4,FALSE))=0,"",VLOOKUP($A231,Entities!$A$1:$D$116,4,FALSE)),"")</f>
        <v/>
      </c>
      <c r="J231" s="80" t="str">
        <f>IFERROR(IF(LEN(VLOOKUP($A231,Entities!$A$1:$E$116,5,FALSE))=0,"",VLOOKUP($A231,Entities!$A$1:$E$116,5,FALSE)),"")</f>
        <v>QE Availability</v>
      </c>
      <c r="K231" s="80" t="str">
        <f>IFERROR(IF(LEN(VLOOKUP($B231,Attributes!$A$1:$C$379,3,FALSE))=0,"",VLOOKUP($B231,Attributes!$A$1:$C$379,3,FALSE)),"")</f>
        <v>DECIMAL(9,2)</v>
      </c>
      <c r="L231" s="80" t="str">
        <f>IFERROR(IF(LEN(VLOOKUP($B231,Attributes!$A$1:$F$379,6,FALSE))=0,"",VLOOKUP($B231,Attributes!$A$1:$F$379,6,FALSE)),"")</f>
        <v/>
      </c>
      <c r="M231" s="80" t="str">
        <f>IFERROR(IF(LEN(VLOOKUP($B231,Attributes!$A$1:$G$379,7,FALSE))=0,"",VLOOKUP($B231,Attributes!$A$1:$G$379,7,FALSE)),"")</f>
        <v>Identifies the amount to be charged.</v>
      </c>
      <c r="N231" s="80" t="str">
        <f>IFERROR(IF(LEN(VLOOKUP($B231,Attributes!$A$1:$H$379,8,FALSE))=0,"",VLOOKUP($B231,Attributes!$A$1:$H$379,8,FALSE)),"")</f>
        <v xml:space="preserve">The Fee_Amount attribute should be populated wherever the QE Availability Key Event Fee entity is used. Exceptions are where:
a) Fee information is not being provided by an Awarding Organisation
b) partial product catalogue information has been published in advance of availability of final fees.
A fee amount of zero is allowed and indicates that the service is available free of charge, for example non-chargeable reviews/appeals or where a QE is not chargeable (eg QE Awards in GQ Modular Specifications) . </v>
      </c>
      <c r="O231" s="52"/>
      <c r="P231" s="53"/>
      <c r="Q231" s="53" t="s">
        <v>418</v>
      </c>
      <c r="R231" s="53"/>
      <c r="S231" s="54" t="s">
        <v>418</v>
      </c>
      <c r="T231" s="54" t="s">
        <v>1672</v>
      </c>
      <c r="U231" s="54" t="s">
        <v>114</v>
      </c>
      <c r="V231" s="27" t="str">
        <f t="shared" si="3"/>
        <v>OK</v>
      </c>
    </row>
    <row r="232" spans="1:22" ht="33.299999999999997" x14ac:dyDescent="0.35">
      <c r="A232" s="55" t="s">
        <v>356</v>
      </c>
      <c r="B232" s="55" t="s">
        <v>405</v>
      </c>
      <c r="C232" s="52">
        <v>12</v>
      </c>
      <c r="D232" s="52" t="s">
        <v>8</v>
      </c>
      <c r="E232" s="52" t="s">
        <v>8</v>
      </c>
      <c r="F232" s="52" t="s">
        <v>8</v>
      </c>
      <c r="G232" s="52" t="s">
        <v>1579</v>
      </c>
      <c r="H232" s="80" t="str">
        <f>IFERROR(IF(LEN(VLOOKUP($A232,Entities!$A$1:$C$116,3,FALSE))=0,"",VLOOKUP($A232,Entities!$A$1:$C$116,3,FALSE)),"")</f>
        <v>Details of the Fee and its currency that is applicable for a specific Key Event that is associated with an instance of a QUALIFICATION ELEMENT.</v>
      </c>
      <c r="I232" s="80" t="str">
        <f>IFERROR(IF(LEN(VLOOKUP($A232,Entities!$A$1:$D$116,4,FALSE))=0,"",VLOOKUP($A232,Entities!$A$1:$D$116,4,FALSE)),"")</f>
        <v/>
      </c>
      <c r="J232" s="80" t="str">
        <f>IFERROR(IF(LEN(VLOOKUP($A232,Entities!$A$1:$E$116,5,FALSE))=0,"",VLOOKUP($A232,Entities!$A$1:$E$116,5,FALSE)),"")</f>
        <v>QE Availability</v>
      </c>
      <c r="K232" s="80" t="str">
        <f>IFERROR(IF(LEN(VLOOKUP($B232,Attributes!$A$1:$C$379,3,FALSE))=0,"",VLOOKUP($B232,Attributes!$A$1:$C$379,3,FALSE)),"")</f>
        <v>NVARCHAR(400)</v>
      </c>
      <c r="L232" s="80" t="str">
        <f>IFERROR(IF(LEN(VLOOKUP($B232,Attributes!$A$1:$F$379,6,FALSE))=0,"",VLOOKUP($B232,Attributes!$A$1:$F$379,6,FALSE)),"")</f>
        <v/>
      </c>
      <c r="M232" s="80" t="str">
        <f>IFERROR(IF(LEN(VLOOKUP($B232,Attributes!$A$1:$G$379,7,FALSE))=0,"",VLOOKUP($B232,Attributes!$A$1:$G$379,7,FALSE)),"")</f>
        <v>Additional text about the Fee applicable to this availability instance of the QUALIFICATION ELEMENT.</v>
      </c>
      <c r="N232" s="80" t="str">
        <f>IFERROR(IF(LEN(VLOOKUP($B232,Attributes!$A$1:$H$379,8,FALSE))=0,"",VLOOKUP($B232,Attributes!$A$1:$H$379,8,FALSE)),"")</f>
        <v/>
      </c>
      <c r="O232" s="52"/>
      <c r="P232" s="53"/>
      <c r="Q232" s="53" t="s">
        <v>418</v>
      </c>
      <c r="R232" s="53"/>
      <c r="S232" s="54" t="s">
        <v>418</v>
      </c>
      <c r="T232" s="54" t="s">
        <v>1672</v>
      </c>
      <c r="U232" s="54" t="s">
        <v>405</v>
      </c>
      <c r="V232" s="27" t="str">
        <f t="shared" si="3"/>
        <v>OK</v>
      </c>
    </row>
    <row r="233" spans="1:22" ht="155.4" x14ac:dyDescent="0.35">
      <c r="A233" s="55" t="s">
        <v>1728</v>
      </c>
      <c r="B233" s="55" t="s">
        <v>504</v>
      </c>
      <c r="C233" s="52">
        <v>1</v>
      </c>
      <c r="D233" s="52" t="s">
        <v>6</v>
      </c>
      <c r="E233" s="52" t="s">
        <v>8</v>
      </c>
      <c r="F233" s="52" t="s">
        <v>6</v>
      </c>
      <c r="G233" s="52" t="s">
        <v>1579</v>
      </c>
      <c r="H233" s="80" t="str">
        <f>IFERROR(IF(LEN(VLOOKUP($A233,Entities!$A$1:$C$116,3,FALSE))=0,"",VLOOKUP($A233,Entities!$A$1:$C$116,3,FALSE)),"")</f>
        <v>A harmonised list of values for QE AVAILABILITY LABELs.</v>
      </c>
      <c r="I233" s="80" t="str">
        <f>IFERROR(IF(LEN(VLOOKUP($A233,Entities!$A$1:$D$116,4,FALSE))=0,"",VLOOKUP($A233,Entities!$A$1:$D$116,4,FALSE)),"")</f>
        <v/>
      </c>
      <c r="J233" s="80" t="str">
        <f>IFERROR(IF(LEN(VLOOKUP($A233,Entities!$A$1:$E$116,5,FALSE))=0,"",VLOOKUP($A233,Entities!$A$1:$E$116,5,FALSE)),"")</f>
        <v>Reference Entity</v>
      </c>
      <c r="K233" s="80" t="str">
        <f>IFERROR(IF(LEN(VLOOKUP($B233,Attributes!$A$1:$C$379,3,FALSE))=0,"",VLOOKUP($B233,Attributes!$A$1:$C$379,3,FALSE)),"")</f>
        <v>NVARCHAR(50)</v>
      </c>
      <c r="L233" s="80" t="str">
        <f>IFERROR(IF(LEN(VLOOKUP($B233,Attributes!$A$1:$F$379,6,FALSE))=0,"",VLOOKUP($B233,Attributes!$A$1:$F$379,6,FALSE)),"")</f>
        <v>QE_Availability_Label</v>
      </c>
      <c r="M233" s="80" t="str">
        <f>IFERROR(IF(LEN(VLOOKUP($B233,Attributes!$A$1:$G$379,7,FALSE))=0,"",VLOOKUP($B233,Attributes!$A$1:$G$379,7,FALSE)),"")</f>
        <v>The AWARDING ORGANISATION's label for a session within an academic year associated with the delivery of examination assessments that enables key dates and events related to the examination assessment process to be grouped from an Awarding Organisation perspective.</v>
      </c>
      <c r="N233" s="80" t="str">
        <f>IFERROR(IF(LEN(VLOOKUP($B233,Attributes!$A$1:$H$379,8,FALSE))=0,"",VLOOKUP($B233,Attributes!$A$1:$H$379,8,FALSE)),"")</f>
        <v xml:space="preserve">This session is usually referred to as a Series and has a simple name, such as June 2013.
This optional attribute is relevant primarily for any qualifications that  are series based or have an assessment within a series.
Awarding Organisations will harmonise on values to be used.  See Appendix 2 for a harmonised list which covers the exam series currently in use.  Additions to this harmonised list will require approval of the JCQCIC A2C Standards Group.
Implementers should consider this an ‘Availability Label’ and note that the attribute name may be amended in a future release. The use of this attribute is not restricted to true series-based products; it may also be used for on-demand products to label periods of availability. For example a label of June 2015 can be used to indicate:
a) a series-based product with availability in the June 2015 Series 
b) an on-demand product with a period of availability equivalent to the June 2015 calendar month
These uses can be differentiated by reference to the Series_Based_Flag which will only be populated for a)
</v>
      </c>
      <c r="O233" s="52"/>
      <c r="P233" s="53"/>
      <c r="Q233" s="53" t="s">
        <v>1576</v>
      </c>
      <c r="R233" s="53"/>
      <c r="S233" s="53" t="s">
        <v>1576</v>
      </c>
      <c r="T233" s="54" t="s">
        <v>1730</v>
      </c>
      <c r="U233" s="54" t="s">
        <v>504</v>
      </c>
      <c r="V233" s="27" t="str">
        <f t="shared" si="3"/>
        <v>OK</v>
      </c>
    </row>
    <row r="234" spans="1:22" ht="22.2" x14ac:dyDescent="0.35">
      <c r="A234" s="55" t="s">
        <v>358</v>
      </c>
      <c r="B234" s="55" t="s">
        <v>7</v>
      </c>
      <c r="C234" s="52">
        <v>1</v>
      </c>
      <c r="D234" s="52" t="s">
        <v>6</v>
      </c>
      <c r="E234" s="52" t="s">
        <v>6</v>
      </c>
      <c r="F234" s="52" t="s">
        <v>6</v>
      </c>
      <c r="G234" s="52"/>
      <c r="H234" s="80" t="str">
        <f>IFERROR(IF(LEN(VLOOKUP($A234,Entities!$A$1:$C$116,3,FALSE))=0,"",VLOOKUP($A234,Entities!$A$1:$C$116,3,FALSE)),"")</f>
        <v>The maximum mark of a specific QE OUTCOME VALUE TYPE that can be declared for an instance of a QUALIFICATION ELEMENT.</v>
      </c>
      <c r="I234" s="80" t="str">
        <f>IFERROR(IF(LEN(VLOOKUP($A234,Entities!$A$1:$D$116,4,FALSE))=0,"",VLOOKUP($A234,Entities!$A$1:$D$116,4,FALSE)),"")</f>
        <v/>
      </c>
      <c r="J234" s="80" t="str">
        <f>IFERROR(IF(LEN(VLOOKUP($A234,Entities!$A$1:$E$116,5,FALSE))=0,"",VLOOKUP($A234,Entities!$A$1:$E$116,5,FALSE)),"")</f>
        <v>QE Availability Grade Boundary</v>
      </c>
      <c r="K234" s="80" t="str">
        <f>IFERROR(IF(LEN(VLOOKUP($B234,Attributes!$A$1:$C$379,3,FALSE))=0,"",VLOOKUP($B234,Attributes!$A$1:$C$379,3,FALSE)),"")</f>
        <v>NVARCHAR(32)</v>
      </c>
      <c r="L234" s="80" t="str">
        <f>IFERROR(IF(LEN(VLOOKUP($B234,Attributes!$A$1:$F$379,6,FALSE))=0,"",VLOOKUP($B234,Attributes!$A$1:$F$379,6,FALSE)),"")</f>
        <v/>
      </c>
      <c r="M234" s="80" t="str">
        <f>IFERROR(IF(LEN(VLOOKUP($B234,Attributes!$A$1:$G$379,7,FALSE))=0,"",VLOOKUP($B234,Attributes!$A$1:$G$379,7,FALSE)),"")</f>
        <v>A value that denotes and distinguishes the PARTY.</v>
      </c>
      <c r="N234" s="80" t="str">
        <f>IFERROR(IF(LEN(VLOOKUP($B234,Attributes!$A$1:$H$379,8,FALSE))=0,"",VLOOKUP($B234,Attributes!$A$1:$H$379,8,FALSE)),"")</f>
        <v>In this case is an AWARDING ORGANISATION. 
Where the party is an awarding organisation the JCQCIC Awarding Organisation Id must be used.</v>
      </c>
      <c r="O234" s="52"/>
      <c r="P234" s="53"/>
      <c r="Q234" s="53" t="s">
        <v>419</v>
      </c>
      <c r="R234" s="53"/>
      <c r="S234" s="54" t="s">
        <v>419</v>
      </c>
      <c r="T234" s="54" t="s">
        <v>1615</v>
      </c>
      <c r="U234" s="54" t="s">
        <v>7</v>
      </c>
      <c r="V234" s="27" t="str">
        <f t="shared" si="3"/>
        <v>OK</v>
      </c>
    </row>
    <row r="235" spans="1:22" ht="33.299999999999997" x14ac:dyDescent="0.35">
      <c r="A235" s="55" t="s">
        <v>358</v>
      </c>
      <c r="B235" s="55" t="s">
        <v>15</v>
      </c>
      <c r="C235" s="52">
        <v>2</v>
      </c>
      <c r="D235" s="52" t="s">
        <v>6</v>
      </c>
      <c r="E235" s="52" t="s">
        <v>6</v>
      </c>
      <c r="F235" s="52" t="s">
        <v>6</v>
      </c>
      <c r="G235" s="52" t="s">
        <v>1579</v>
      </c>
      <c r="H235" s="80" t="str">
        <f>IFERROR(IF(LEN(VLOOKUP($A235,Entities!$A$1:$C$116,3,FALSE))=0,"",VLOOKUP($A235,Entities!$A$1:$C$116,3,FALSE)),"")</f>
        <v>The maximum mark of a specific QE OUTCOME VALUE TYPE that can be declared for an instance of a QUALIFICATION ELEMENT.</v>
      </c>
      <c r="I235" s="80" t="str">
        <f>IFERROR(IF(LEN(VLOOKUP($A235,Entities!$A$1:$D$116,4,FALSE))=0,"",VLOOKUP($A235,Entities!$A$1:$D$116,4,FALSE)),"")</f>
        <v/>
      </c>
      <c r="J235" s="80" t="str">
        <f>IFERROR(IF(LEN(VLOOKUP($A235,Entities!$A$1:$E$116,5,FALSE))=0,"",VLOOKUP($A235,Entities!$A$1:$E$116,5,FALSE)),"")</f>
        <v>QE Availability Grade Boundary</v>
      </c>
      <c r="K235" s="80" t="str">
        <f>IFERROR(IF(LEN(VLOOKUP($B235,Attributes!$A$1:$C$379,3,FALSE))=0,"",VLOOKUP($B235,Attributes!$A$1:$C$379,3,FALSE)),"")</f>
        <v>NVARCHAR(50)</v>
      </c>
      <c r="L235" s="80" t="str">
        <f>IFERROR(IF(LEN(VLOOKUP($B235,Attributes!$A$1:$F$379,6,FALSE))=0,"",VLOOKUP($B235,Attributes!$A$1:$F$379,6,FALSE)),"")</f>
        <v/>
      </c>
      <c r="M235" s="80" t="str">
        <f>IFERROR(IF(LEN(VLOOKUP($B235,Attributes!$A$1:$G$379,7,FALSE))=0,"",VLOOKUP($B235,Attributes!$A$1:$G$379,7,FALSE)),"")</f>
        <v>A value that uniquely identifies a specific part of a Qualification and applies to one or more QUALIFICATION ELEMENT(s) within an AWARDING ORGANISATION.</v>
      </c>
      <c r="N235" s="80" t="str">
        <f>IFERROR(IF(LEN(VLOOKUP($B235,Attributes!$A$1:$H$379,8,FALSE))=0,"",VLOOKUP($B235,Attributes!$A$1:$H$379,8,FALSE)),"")</f>
        <v>The same value may be used for a number of QUALIFICATION ELEMENTS provided they are differentiated by Qualification_Element_Type.</v>
      </c>
      <c r="O235" s="52"/>
      <c r="P235" s="53"/>
      <c r="Q235" s="53" t="s">
        <v>419</v>
      </c>
      <c r="R235" s="53"/>
      <c r="S235" s="54" t="s">
        <v>419</v>
      </c>
      <c r="T235" s="54" t="s">
        <v>1616</v>
      </c>
      <c r="U235" s="54" t="s">
        <v>15</v>
      </c>
      <c r="V235" s="27" t="str">
        <f t="shared" si="3"/>
        <v>OK</v>
      </c>
    </row>
    <row r="236" spans="1:22" ht="33.299999999999997" x14ac:dyDescent="0.35">
      <c r="A236" s="55" t="s">
        <v>358</v>
      </c>
      <c r="B236" s="55" t="s">
        <v>16</v>
      </c>
      <c r="C236" s="52">
        <v>3</v>
      </c>
      <c r="D236" s="52" t="s">
        <v>6</v>
      </c>
      <c r="E236" s="52" t="s">
        <v>6</v>
      </c>
      <c r="F236" s="52" t="s">
        <v>6</v>
      </c>
      <c r="G236" s="52" t="s">
        <v>1579</v>
      </c>
      <c r="H236" s="80" t="str">
        <f>IFERROR(IF(LEN(VLOOKUP($A236,Entities!$A$1:$C$116,3,FALSE))=0,"",VLOOKUP($A236,Entities!$A$1:$C$116,3,FALSE)),"")</f>
        <v>The maximum mark of a specific QE OUTCOME VALUE TYPE that can be declared for an instance of a QUALIFICATION ELEMENT.</v>
      </c>
      <c r="I236" s="80" t="str">
        <f>IFERROR(IF(LEN(VLOOKUP($A236,Entities!$A$1:$D$116,4,FALSE))=0,"",VLOOKUP($A236,Entities!$A$1:$D$116,4,FALSE)),"")</f>
        <v/>
      </c>
      <c r="J236" s="80" t="str">
        <f>IFERROR(IF(LEN(VLOOKUP($A236,Entities!$A$1:$E$116,5,FALSE))=0,"",VLOOKUP($A236,Entities!$A$1:$E$116,5,FALSE)),"")</f>
        <v>QE Availability Grade Boundary</v>
      </c>
      <c r="K236" s="80" t="str">
        <f>IFERROR(IF(LEN(VLOOKUP($B236,Attributes!$A$1:$C$379,3,FALSE))=0,"",VLOOKUP($B236,Attributes!$A$1:$C$379,3,FALSE)),"")</f>
        <v>NVARCHAR(32)</v>
      </c>
      <c r="L236" s="80" t="str">
        <f>IFERROR(IF(LEN(VLOOKUP($B236,Attributes!$A$1:$F$379,6,FALSE))=0,"",VLOOKUP($B236,Attributes!$A$1:$F$379,6,FALSE)),"")</f>
        <v>Qualification_Element_Type</v>
      </c>
      <c r="M236" s="80" t="str">
        <f>IFERROR(IF(LEN(VLOOKUP($B236,Attributes!$A$1:$G$379,7,FALSE))=0,"",VLOOKUP($B236,Attributes!$A$1:$G$379,7,FALSE)),"")</f>
        <v>A controlled list of values that denotes the type and behaviour of the specific QUALIFICATION ELEMENT. Values are "Scheme", "Award", "Learning Unit", "Pathway", "Assessable".</v>
      </c>
      <c r="N236" s="80" t="str">
        <f>IFERROR(IF(LEN(VLOOKUP($B236,Attributes!$A$1:$H$379,8,FALSE))=0,"",VLOOKUP($B236,Attributes!$A$1:$H$379,8,FALSE)),"")</f>
        <v/>
      </c>
      <c r="O236" s="52"/>
      <c r="P236" s="53"/>
      <c r="Q236" s="53" t="s">
        <v>419</v>
      </c>
      <c r="R236" s="53"/>
      <c r="S236" s="54" t="s">
        <v>419</v>
      </c>
      <c r="T236" s="54" t="s">
        <v>1616</v>
      </c>
      <c r="U236" s="54" t="s">
        <v>16</v>
      </c>
      <c r="V236" s="27" t="str">
        <f t="shared" si="3"/>
        <v>OK</v>
      </c>
    </row>
    <row r="237" spans="1:22" ht="188.7" x14ac:dyDescent="0.35">
      <c r="A237" s="55" t="s">
        <v>358</v>
      </c>
      <c r="B237" s="55" t="s">
        <v>98</v>
      </c>
      <c r="C237" s="52">
        <v>4</v>
      </c>
      <c r="D237" s="52" t="s">
        <v>6</v>
      </c>
      <c r="E237" s="52" t="s">
        <v>6</v>
      </c>
      <c r="F237" s="52" t="s">
        <v>6</v>
      </c>
      <c r="G237" s="52" t="s">
        <v>1579</v>
      </c>
      <c r="H237" s="80" t="str">
        <f>IFERROR(IF(LEN(VLOOKUP($A237,Entities!$A$1:$C$116,3,FALSE))=0,"",VLOOKUP($A237,Entities!$A$1:$C$116,3,FALSE)),"")</f>
        <v>The maximum mark of a specific QE OUTCOME VALUE TYPE that can be declared for an instance of a QUALIFICATION ELEMENT.</v>
      </c>
      <c r="I237" s="80" t="str">
        <f>IFERROR(IF(LEN(VLOOKUP($A237,Entities!$A$1:$D$116,4,FALSE))=0,"",VLOOKUP($A237,Entities!$A$1:$D$116,4,FALSE)),"")</f>
        <v/>
      </c>
      <c r="J237" s="80" t="str">
        <f>IFERROR(IF(LEN(VLOOKUP($A237,Entities!$A$1:$E$116,5,FALSE))=0,"",VLOOKUP($A237,Entities!$A$1:$E$116,5,FALSE)),"")</f>
        <v>QE Availability Grade Boundary</v>
      </c>
      <c r="K237" s="80" t="str">
        <f>IFERROR(IF(LEN(VLOOKUP($B237,Attributes!$A$1:$C$379,3,FALSE))=0,"",VLOOKUP($B237,Attributes!$A$1:$C$379,3,FALSE)),"")</f>
        <v>DATETIME DAY TO SECOND</v>
      </c>
      <c r="L237" s="80" t="str">
        <f>IFERROR(IF(LEN(VLOOKUP($B237,Attributes!$A$1:$F$379,6,FALSE))=0,"",VLOOKUP($B237,Attributes!$A$1:$F$379,6,FALSE)),"")</f>
        <v/>
      </c>
      <c r="M237" s="80" t="str">
        <f>IFERROR(IF(LEN(VLOOKUP($B237,Attributes!$A$1:$G$379,7,FALSE))=0,"",VLOOKUP($B237,Attributes!$A$1:$G$379,7,FALSE)),"")</f>
        <v>The effective date and time of the QE AVAILABILITY.</v>
      </c>
      <c r="N237" s="80" t="str">
        <f>IFERROR(IF(LEN(VLOOKUP($B237,Attributes!$A$1:$H$379,8,FALSE))=0,"",VLOOKUP($B237,Attributes!$A$1:$H$379,8,FALSE)),"")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237" s="52"/>
      <c r="P237" s="53"/>
      <c r="Q237" s="53" t="s">
        <v>419</v>
      </c>
      <c r="R237" s="53"/>
      <c r="S237" s="54" t="s">
        <v>419</v>
      </c>
      <c r="T237" s="54" t="s">
        <v>1616</v>
      </c>
      <c r="U237" s="54" t="s">
        <v>98</v>
      </c>
      <c r="V237" s="27" t="str">
        <f t="shared" si="3"/>
        <v>OK</v>
      </c>
    </row>
    <row r="238" spans="1:22" ht="66.599999999999994" x14ac:dyDescent="0.35">
      <c r="A238" s="55" t="s">
        <v>358</v>
      </c>
      <c r="B238" s="55" t="s">
        <v>129</v>
      </c>
      <c r="C238" s="52">
        <v>5</v>
      </c>
      <c r="D238" s="52" t="s">
        <v>6</v>
      </c>
      <c r="E238" s="52" t="s">
        <v>6</v>
      </c>
      <c r="F238" s="52" t="s">
        <v>6</v>
      </c>
      <c r="G238" s="52" t="s">
        <v>1579</v>
      </c>
      <c r="H238" s="80" t="str">
        <f>IFERROR(IF(LEN(VLOOKUP($A238,Entities!$A$1:$C$116,3,FALSE))=0,"",VLOOKUP($A238,Entities!$A$1:$C$116,3,FALSE)),"")</f>
        <v>The maximum mark of a specific QE OUTCOME VALUE TYPE that can be declared for an instance of a QUALIFICATION ELEMENT.</v>
      </c>
      <c r="I238" s="80" t="str">
        <f>IFERROR(IF(LEN(VLOOKUP($A238,Entities!$A$1:$D$116,4,FALSE))=0,"",VLOOKUP($A238,Entities!$A$1:$D$116,4,FALSE)),"")</f>
        <v/>
      </c>
      <c r="J238" s="80" t="str">
        <f>IFERROR(IF(LEN(VLOOKUP($A238,Entities!$A$1:$E$116,5,FALSE))=0,"",VLOOKUP($A238,Entities!$A$1:$E$116,5,FALSE)),"")</f>
        <v>QE Availability Grade Boundary</v>
      </c>
      <c r="K238" s="80" t="str">
        <f>IFERROR(IF(LEN(VLOOKUP($B238,Attributes!$A$1:$C$379,3,FALSE))=0,"",VLOOKUP($B238,Attributes!$A$1:$C$379,3,FALSE)),"")</f>
        <v>NVARCHAR(32)</v>
      </c>
      <c r="L238" s="80" t="str">
        <f>IFERROR(IF(LEN(VLOOKUP($B238,Attributes!$A$1:$F$379,6,FALSE))=0,"",VLOOKUP($B238,Attributes!$A$1:$F$379,6,FALSE)),"")</f>
        <v>QE_Outcome_Value_Type</v>
      </c>
      <c r="M238" s="80" t="str">
        <f>IFERROR(IF(LEN(VLOOKUP($B238,Attributes!$A$1:$G$379,7,FALSE))=0,"",VLOOKUP($B238,Attributes!$A$1:$G$379,7,FALSE)),"")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N238" s="80" t="str">
        <f>IFERROR(IF(LEN(VLOOKUP($B238,Attributes!$A$1:$H$379,8,FALSE))=0,"",VLOOKUP($B238,Attributes!$A$1:$H$379,8,FALSE)),"")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238" s="52"/>
      <c r="P238" s="53"/>
      <c r="Q238" s="53" t="s">
        <v>419</v>
      </c>
      <c r="R238" s="53"/>
      <c r="S238" s="54" t="s">
        <v>419</v>
      </c>
      <c r="T238" s="54" t="s">
        <v>1617</v>
      </c>
      <c r="U238" s="54" t="s">
        <v>129</v>
      </c>
      <c r="V238" s="27" t="str">
        <f t="shared" si="3"/>
        <v>OK</v>
      </c>
    </row>
    <row r="239" spans="1:22" ht="122.1" x14ac:dyDescent="0.35">
      <c r="A239" s="55" t="s">
        <v>358</v>
      </c>
      <c r="B239" s="55" t="s">
        <v>359</v>
      </c>
      <c r="C239" s="52">
        <v>6</v>
      </c>
      <c r="D239" s="52" t="s">
        <v>8</v>
      </c>
      <c r="E239" s="52" t="s">
        <v>8</v>
      </c>
      <c r="F239" s="52" t="s">
        <v>8</v>
      </c>
      <c r="G239" s="52" t="s">
        <v>1579</v>
      </c>
      <c r="H239" s="80" t="str">
        <f>IFERROR(IF(LEN(VLOOKUP($A239,Entities!$A$1:$C$116,3,FALSE))=0,"",VLOOKUP($A239,Entities!$A$1:$C$116,3,FALSE)),"")</f>
        <v>The maximum mark of a specific QE OUTCOME VALUE TYPE that can be declared for an instance of a QUALIFICATION ELEMENT.</v>
      </c>
      <c r="I239" s="80" t="str">
        <f>IFERROR(IF(LEN(VLOOKUP($A239,Entities!$A$1:$D$116,4,FALSE))=0,"",VLOOKUP($A239,Entities!$A$1:$D$116,4,FALSE)),"")</f>
        <v/>
      </c>
      <c r="J239" s="80" t="str">
        <f>IFERROR(IF(LEN(VLOOKUP($A239,Entities!$A$1:$E$116,5,FALSE))=0,"",VLOOKUP($A239,Entities!$A$1:$E$116,5,FALSE)),"")</f>
        <v>QE Availability Grade Boundary</v>
      </c>
      <c r="K239" s="80" t="str">
        <f>IFERROR(IF(LEN(VLOOKUP($B239,Attributes!$A$1:$C$379,3,FALSE))=0,"",VLOOKUP($B239,Attributes!$A$1:$C$379,3,FALSE)),"")</f>
        <v>INTEGER</v>
      </c>
      <c r="L239" s="80" t="str">
        <f>IFERROR(IF(LEN(VLOOKUP($B239,Attributes!$A$1:$F$379,6,FALSE))=0,"",VLOOKUP($B239,Attributes!$A$1:$F$379,6,FALSE)),"")</f>
        <v/>
      </c>
      <c r="M239" s="80" t="str">
        <f>IFERROR(IF(LEN(VLOOKUP($B239,Attributes!$A$1:$G$379,7,FALSE))=0,"",VLOOKUP($B239,Attributes!$A$1:$G$379,7,FALSE)),"")</f>
        <v>The maximum achievable mark for this instance of a QUALIFICATION ELEMENT.</v>
      </c>
      <c r="N239" s="80" t="str">
        <f>IFERROR(IF(LEN(VLOOKUP($B239,Attributes!$A$1:$H$379,8,FALSE))=0,"",VLOOKUP($B239,Attributes!$A$1:$H$379,8,FALSE)),"")</f>
        <v xml:space="preserve">This attribute provides maximum marks for all of the QE_Outcome_Value_Types which are relevant for the Qualification Element (QE). Where Centre Assessed Outcomes are submitted for a QE, these must not exceed the maximum raw mark; ie  QE_Outcome_Value_Type=Raw Mark.
Where the QE Preference “Outcome Provided” is set, an actual result will be provided via the Results transaction type, for all QE_Outcome_Value_Types for which a maximum mark is populated:  eg if a maximum Scaled/ Weighted Mark is provided this indicates that a Scaled/ Weighted Mark will also be provided in Results.
Although this is not set as a Required attribute it will be required for most outcome value types. See QE_Outcome_Value_Type in Appendix 2 for more information. The exception is the outcome value type "Grade", where it won't be relevant to populate the QE_Availability_Maximum_Mark attribute. </v>
      </c>
      <c r="O239" s="52"/>
      <c r="P239" s="53"/>
      <c r="Q239" s="53" t="s">
        <v>419</v>
      </c>
      <c r="R239" s="53"/>
      <c r="S239" s="54" t="s">
        <v>419</v>
      </c>
      <c r="T239" s="54" t="s">
        <v>1618</v>
      </c>
      <c r="U239" s="54" t="s">
        <v>359</v>
      </c>
      <c r="V239" s="27" t="str">
        <f t="shared" si="3"/>
        <v>OK</v>
      </c>
    </row>
    <row r="240" spans="1:22" ht="133.19999999999999" x14ac:dyDescent="0.35">
      <c r="A240" s="55" t="s">
        <v>164</v>
      </c>
      <c r="B240" s="55" t="s">
        <v>7</v>
      </c>
      <c r="C240" s="52">
        <v>1</v>
      </c>
      <c r="D240" s="52" t="s">
        <v>6</v>
      </c>
      <c r="E240" s="52" t="s">
        <v>6</v>
      </c>
      <c r="F240" s="52" t="s">
        <v>6</v>
      </c>
      <c r="G240" s="52"/>
      <c r="H240" s="80" t="str">
        <f>IFERROR(IF(LEN(VLOOKUP($A240,Entities!$A$1:$C$116,3,FALSE))=0,"",VLOOKUP($A240,Entities!$A$1:$C$116,3,FALSE)),"")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0" s="80" t="str">
        <f>IFERROR(IF(LEN(VLOOKUP($A240,Entities!$A$1:$D$116,4,FALSE))=0,"",VLOOKUP($A240,Entities!$A$1:$D$116,4,FALSE)),"")</f>
        <v>In some cases details of a LEARNER may not be provided at the time of the QE BOOKING</v>
      </c>
      <c r="J240" s="80" t="str">
        <f>IFERROR(IF(LEN(VLOOKUP($A240,Entities!$A$1:$E$116,5,FALSE))=0,"",VLOOKUP($A240,Entities!$A$1:$E$116,5,FALSE)),"")</f>
        <v>QE Booking</v>
      </c>
      <c r="K240" s="80" t="str">
        <f>IFERROR(IF(LEN(VLOOKUP($B240,Attributes!$A$1:$C$379,3,FALSE))=0,"",VLOOKUP($B240,Attributes!$A$1:$C$379,3,FALSE)),"")</f>
        <v>NVARCHAR(32)</v>
      </c>
      <c r="L240" s="80" t="str">
        <f>IFERROR(IF(LEN(VLOOKUP($B240,Attributes!$A$1:$F$379,6,FALSE))=0,"",VLOOKUP($B240,Attributes!$A$1:$F$379,6,FALSE)),"")</f>
        <v/>
      </c>
      <c r="M240" s="80" t="str">
        <f>IFERROR(IF(LEN(VLOOKUP($B240,Attributes!$A$1:$G$379,7,FALSE))=0,"",VLOOKUP($B240,Attributes!$A$1:$G$379,7,FALSE)),"")</f>
        <v>A value that denotes and distinguishes the PARTY.</v>
      </c>
      <c r="N240" s="80" t="str">
        <f>IFERROR(IF(LEN(VLOOKUP($B240,Attributes!$A$1:$H$379,8,FALSE))=0,"",VLOOKUP($B240,Attributes!$A$1:$H$379,8,FALSE)),"")</f>
        <v>In this case is an AWARDING ORGANISATION. 
Where the party is an awarding organisation the JCQCIC Awarding Organisation Id must be used.</v>
      </c>
      <c r="O240" s="52"/>
      <c r="P240" s="53"/>
      <c r="Q240" s="53" t="s">
        <v>806</v>
      </c>
      <c r="R240" s="53"/>
      <c r="S240" s="54" t="s">
        <v>806</v>
      </c>
      <c r="T240" s="54" t="s">
        <v>1619</v>
      </c>
      <c r="U240" s="54" t="s">
        <v>7</v>
      </c>
      <c r="V240" s="27" t="str">
        <f t="shared" si="3"/>
        <v>OK</v>
      </c>
    </row>
    <row r="241" spans="1:22" ht="133.19999999999999" x14ac:dyDescent="0.35">
      <c r="A241" s="55" t="s">
        <v>164</v>
      </c>
      <c r="B241" s="55" t="s">
        <v>40</v>
      </c>
      <c r="C241" s="52">
        <v>2</v>
      </c>
      <c r="D241" s="52" t="s">
        <v>6</v>
      </c>
      <c r="E241" s="52" t="s">
        <v>6</v>
      </c>
      <c r="F241" s="52" t="s">
        <v>6</v>
      </c>
      <c r="G241" s="52"/>
      <c r="H241" s="80" t="str">
        <f>IFERROR(IF(LEN(VLOOKUP($A241,Entities!$A$1:$C$116,3,FALSE))=0,"",VLOOKUP($A241,Entities!$A$1:$C$116,3,FALSE)),"")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1" s="80" t="str">
        <f>IFERROR(IF(LEN(VLOOKUP($A241,Entities!$A$1:$D$116,4,FALSE))=0,"",VLOOKUP($A241,Entities!$A$1:$D$116,4,FALSE)),"")</f>
        <v>In some cases details of a LEARNER may not be provided at the time of the QE BOOKING</v>
      </c>
      <c r="J241" s="80" t="str">
        <f>IFERROR(IF(LEN(VLOOKUP($A241,Entities!$A$1:$E$116,5,FALSE))=0,"",VLOOKUP($A241,Entities!$A$1:$E$116,5,FALSE)),"")</f>
        <v>QE Booking</v>
      </c>
      <c r="K241" s="80" t="str">
        <f>IFERROR(IF(LEN(VLOOKUP($B241,Attributes!$A$1:$C$379,3,FALSE))=0,"",VLOOKUP($B241,Attributes!$A$1:$C$379,3,FALSE)),"")</f>
        <v>NVARCHAR(32)</v>
      </c>
      <c r="L241" s="80" t="str">
        <f>IFERROR(IF(LEN(VLOOKUP($B241,Attributes!$A$1:$F$379,6,FALSE))=0,"",VLOOKUP($B241,Attributes!$A$1:$F$379,6,FALSE)),"")</f>
        <v/>
      </c>
      <c r="M241" s="80" t="str">
        <f>IFERROR(IF(LEN(VLOOKUP($B241,Attributes!$A$1:$G$379,7,FALSE))=0,"",VLOOKUP($B241,Attributes!$A$1:$G$379,7,FALSE)),"")</f>
        <v>A value that denotes and distinguishes the PARTY.</v>
      </c>
      <c r="N241" s="80" t="str">
        <f>IFERROR(IF(LEN(VLOOKUP($B241,Attributes!$A$1:$H$379,8,FALSE))=0,"",VLOOKUP($B241,Attributes!$A$1:$H$379,8,FALSE)),"")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241" s="52"/>
      <c r="P241" s="53"/>
      <c r="Q241" s="53" t="s">
        <v>806</v>
      </c>
      <c r="R241" s="53" t="s">
        <v>815</v>
      </c>
      <c r="S241" s="54" t="s">
        <v>804</v>
      </c>
      <c r="T241" s="54" t="s">
        <v>1619</v>
      </c>
      <c r="U241" s="54" t="s">
        <v>40</v>
      </c>
      <c r="V241" s="27" t="str">
        <f t="shared" si="3"/>
        <v>OK</v>
      </c>
    </row>
    <row r="242" spans="1:22" ht="133.19999999999999" x14ac:dyDescent="0.35">
      <c r="A242" s="55" t="s">
        <v>164</v>
      </c>
      <c r="B242" s="55" t="s">
        <v>15</v>
      </c>
      <c r="C242" s="52">
        <v>3</v>
      </c>
      <c r="D242" s="52" t="s">
        <v>6</v>
      </c>
      <c r="E242" s="52" t="s">
        <v>6</v>
      </c>
      <c r="F242" s="52" t="s">
        <v>6</v>
      </c>
      <c r="G242" s="52" t="s">
        <v>1579</v>
      </c>
      <c r="H242" s="80" t="str">
        <f>IFERROR(IF(LEN(VLOOKUP($A242,Entities!$A$1:$C$116,3,FALSE))=0,"",VLOOKUP($A242,Entities!$A$1:$C$116,3,FALSE)),"")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2" s="80" t="str">
        <f>IFERROR(IF(LEN(VLOOKUP($A242,Entities!$A$1:$D$116,4,FALSE))=0,"",VLOOKUP($A242,Entities!$A$1:$D$116,4,FALSE)),"")</f>
        <v>In some cases details of a LEARNER may not be provided at the time of the QE BOOKING</v>
      </c>
      <c r="J242" s="80" t="str">
        <f>IFERROR(IF(LEN(VLOOKUP($A242,Entities!$A$1:$E$116,5,FALSE))=0,"",VLOOKUP($A242,Entities!$A$1:$E$116,5,FALSE)),"")</f>
        <v>QE Booking</v>
      </c>
      <c r="K242" s="80" t="str">
        <f>IFERROR(IF(LEN(VLOOKUP($B242,Attributes!$A$1:$C$379,3,FALSE))=0,"",VLOOKUP($B242,Attributes!$A$1:$C$379,3,FALSE)),"")</f>
        <v>NVARCHAR(50)</v>
      </c>
      <c r="L242" s="80" t="str">
        <f>IFERROR(IF(LEN(VLOOKUP($B242,Attributes!$A$1:$F$379,6,FALSE))=0,"",VLOOKUP($B242,Attributes!$A$1:$F$379,6,FALSE)),"")</f>
        <v/>
      </c>
      <c r="M242" s="80" t="str">
        <f>IFERROR(IF(LEN(VLOOKUP($B242,Attributes!$A$1:$G$379,7,FALSE))=0,"",VLOOKUP($B242,Attributes!$A$1:$G$379,7,FALSE)),"")</f>
        <v>A value that uniquely identifies a specific part of a Qualification and applies to one or more QUALIFICATION ELEMENT(s) within an AWARDING ORGANISATION.</v>
      </c>
      <c r="N242" s="80" t="str">
        <f>IFERROR(IF(LEN(VLOOKUP($B242,Attributes!$A$1:$H$379,8,FALSE))=0,"",VLOOKUP($B242,Attributes!$A$1:$H$379,8,FALSE)),"")</f>
        <v>The same value may be used for a number of QUALIFICATION ELEMENTS provided they are differentiated by Qualification_Element_Type.</v>
      </c>
      <c r="O242" s="52"/>
      <c r="P242" s="53"/>
      <c r="Q242" s="53" t="s">
        <v>806</v>
      </c>
      <c r="R242" s="53"/>
      <c r="S242" s="54" t="s">
        <v>806</v>
      </c>
      <c r="T242" s="54" t="s">
        <v>1619</v>
      </c>
      <c r="U242" s="54" t="s">
        <v>15</v>
      </c>
      <c r="V242" s="27" t="str">
        <f t="shared" si="3"/>
        <v>OK</v>
      </c>
    </row>
    <row r="243" spans="1:22" ht="133.19999999999999" x14ac:dyDescent="0.35">
      <c r="A243" s="55" t="s">
        <v>164</v>
      </c>
      <c r="B243" s="55" t="s">
        <v>16</v>
      </c>
      <c r="C243" s="52">
        <v>4</v>
      </c>
      <c r="D243" s="52" t="s">
        <v>6</v>
      </c>
      <c r="E243" s="52" t="s">
        <v>6</v>
      </c>
      <c r="F243" s="52" t="s">
        <v>6</v>
      </c>
      <c r="G243" s="52" t="s">
        <v>1579</v>
      </c>
      <c r="H243" s="80" t="str">
        <f>IFERROR(IF(LEN(VLOOKUP($A243,Entities!$A$1:$C$116,3,FALSE))=0,"",VLOOKUP($A243,Entities!$A$1:$C$116,3,FALSE)),"")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3" s="80" t="str">
        <f>IFERROR(IF(LEN(VLOOKUP($A243,Entities!$A$1:$D$116,4,FALSE))=0,"",VLOOKUP($A243,Entities!$A$1:$D$116,4,FALSE)),"")</f>
        <v>In some cases details of a LEARNER may not be provided at the time of the QE BOOKING</v>
      </c>
      <c r="J243" s="80" t="str">
        <f>IFERROR(IF(LEN(VLOOKUP($A243,Entities!$A$1:$E$116,5,FALSE))=0,"",VLOOKUP($A243,Entities!$A$1:$E$116,5,FALSE)),"")</f>
        <v>QE Booking</v>
      </c>
      <c r="K243" s="80" t="str">
        <f>IFERROR(IF(LEN(VLOOKUP($B243,Attributes!$A$1:$C$379,3,FALSE))=0,"",VLOOKUP($B243,Attributes!$A$1:$C$379,3,FALSE)),"")</f>
        <v>NVARCHAR(32)</v>
      </c>
      <c r="L243" s="80" t="str">
        <f>IFERROR(IF(LEN(VLOOKUP($B243,Attributes!$A$1:$F$379,6,FALSE))=0,"",VLOOKUP($B243,Attributes!$A$1:$F$379,6,FALSE)),"")</f>
        <v>Qualification_Element_Type</v>
      </c>
      <c r="M243" s="80" t="str">
        <f>IFERROR(IF(LEN(VLOOKUP($B243,Attributes!$A$1:$G$379,7,FALSE))=0,"",VLOOKUP($B243,Attributes!$A$1:$G$379,7,FALSE)),"")</f>
        <v>A controlled list of values that denotes the type and behaviour of the specific QUALIFICATION ELEMENT. Values are "Scheme", "Award", "Learning Unit", "Pathway", "Assessable".</v>
      </c>
      <c r="N243" s="80" t="str">
        <f>IFERROR(IF(LEN(VLOOKUP($B243,Attributes!$A$1:$H$379,8,FALSE))=0,"",VLOOKUP($B243,Attributes!$A$1:$H$379,8,FALSE)),"")</f>
        <v/>
      </c>
      <c r="O243" s="52"/>
      <c r="P243" s="53"/>
      <c r="Q243" s="53" t="s">
        <v>806</v>
      </c>
      <c r="R243" s="53"/>
      <c r="S243" s="54" t="s">
        <v>806</v>
      </c>
      <c r="T243" s="54" t="s">
        <v>1619</v>
      </c>
      <c r="U243" s="54" t="s">
        <v>16</v>
      </c>
      <c r="V243" s="27" t="str">
        <f t="shared" si="3"/>
        <v>OK</v>
      </c>
    </row>
    <row r="244" spans="1:22" ht="188.7" x14ac:dyDescent="0.35">
      <c r="A244" s="55" t="s">
        <v>164</v>
      </c>
      <c r="B244" s="55" t="s">
        <v>98</v>
      </c>
      <c r="C244" s="52">
        <v>5</v>
      </c>
      <c r="D244" s="52" t="s">
        <v>6</v>
      </c>
      <c r="E244" s="52" t="s">
        <v>6</v>
      </c>
      <c r="F244" s="52" t="s">
        <v>6</v>
      </c>
      <c r="G244" s="52" t="s">
        <v>1579</v>
      </c>
      <c r="H244" s="80" t="str">
        <f>IFERROR(IF(LEN(VLOOKUP($A244,Entities!$A$1:$C$116,3,FALSE))=0,"",VLOOKUP($A244,Entities!$A$1:$C$116,3,FALSE)),"")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4" s="80" t="str">
        <f>IFERROR(IF(LEN(VLOOKUP($A244,Entities!$A$1:$D$116,4,FALSE))=0,"",VLOOKUP($A244,Entities!$A$1:$D$116,4,FALSE)),"")</f>
        <v>In some cases details of a LEARNER may not be provided at the time of the QE BOOKING</v>
      </c>
      <c r="J244" s="80" t="str">
        <f>IFERROR(IF(LEN(VLOOKUP($A244,Entities!$A$1:$E$116,5,FALSE))=0,"",VLOOKUP($A244,Entities!$A$1:$E$116,5,FALSE)),"")</f>
        <v>QE Booking</v>
      </c>
      <c r="K244" s="80" t="str">
        <f>IFERROR(IF(LEN(VLOOKUP($B244,Attributes!$A$1:$C$379,3,FALSE))=0,"",VLOOKUP($B244,Attributes!$A$1:$C$379,3,FALSE)),"")</f>
        <v>DATETIME DAY TO SECOND</v>
      </c>
      <c r="L244" s="80" t="str">
        <f>IFERROR(IF(LEN(VLOOKUP($B244,Attributes!$A$1:$F$379,6,FALSE))=0,"",VLOOKUP($B244,Attributes!$A$1:$F$379,6,FALSE)),"")</f>
        <v/>
      </c>
      <c r="M244" s="80" t="str">
        <f>IFERROR(IF(LEN(VLOOKUP($B244,Attributes!$A$1:$G$379,7,FALSE))=0,"",VLOOKUP($B244,Attributes!$A$1:$G$379,7,FALSE)),"")</f>
        <v>The effective date and time of the QE AVAILABILITY.</v>
      </c>
      <c r="N244" s="80" t="str">
        <f>IFERROR(IF(LEN(VLOOKUP($B244,Attributes!$A$1:$H$379,8,FALSE))=0,"",VLOOKUP($B244,Attributes!$A$1:$H$379,8,FALSE)),"")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244" s="52"/>
      <c r="P244" s="53"/>
      <c r="Q244" s="53" t="s">
        <v>806</v>
      </c>
      <c r="R244" s="53"/>
      <c r="S244" s="54" t="s">
        <v>806</v>
      </c>
      <c r="T244" s="54" t="s">
        <v>1619</v>
      </c>
      <c r="U244" s="54" t="s">
        <v>98</v>
      </c>
      <c r="V244" s="27" t="str">
        <f t="shared" si="3"/>
        <v>OK</v>
      </c>
    </row>
    <row r="245" spans="1:22" ht="133.19999999999999" x14ac:dyDescent="0.35">
      <c r="A245" s="55" t="s">
        <v>164</v>
      </c>
      <c r="B245" s="55" t="s">
        <v>312</v>
      </c>
      <c r="C245" s="52">
        <v>6</v>
      </c>
      <c r="D245" s="52" t="s">
        <v>6</v>
      </c>
      <c r="E245" s="52" t="s">
        <v>8</v>
      </c>
      <c r="F245" s="52" t="s">
        <v>6</v>
      </c>
      <c r="G245" s="52" t="s">
        <v>1579</v>
      </c>
      <c r="H245" s="80" t="str">
        <f>IFERROR(IF(LEN(VLOOKUP($A245,Entities!$A$1:$C$116,3,FALSE))=0,"",VLOOKUP($A245,Entities!$A$1:$C$116,3,FALSE)),"")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5" s="80" t="str">
        <f>IFERROR(IF(LEN(VLOOKUP($A245,Entities!$A$1:$D$116,4,FALSE))=0,"",VLOOKUP($A245,Entities!$A$1:$D$116,4,FALSE)),"")</f>
        <v>In some cases details of a LEARNER may not be provided at the time of the QE BOOKING</v>
      </c>
      <c r="J245" s="80" t="str">
        <f>IFERROR(IF(LEN(VLOOKUP($A245,Entities!$A$1:$E$116,5,FALSE))=0,"",VLOOKUP($A245,Entities!$A$1:$E$116,5,FALSE)),"")</f>
        <v>QE Booking</v>
      </c>
      <c r="K245" s="80" t="str">
        <f>IFERROR(IF(LEN(VLOOKUP($B245,Attributes!$A$1:$C$379,3,FALSE))=0,"",VLOOKUP($B245,Attributes!$A$1:$C$379,3,FALSE)),"")</f>
        <v>DATETIME DAY TO SECOND</v>
      </c>
      <c r="L245" s="80" t="str">
        <f>IFERROR(IF(LEN(VLOOKUP($B245,Attributes!$A$1:$F$379,6,FALSE))=0,"",VLOOKUP($B245,Attributes!$A$1:$F$379,6,FALSE)),"")</f>
        <v/>
      </c>
      <c r="M245" s="80" t="str">
        <f>IFERROR(IF(LEN(VLOOKUP($B245,Attributes!$A$1:$G$379,7,FALSE))=0,"",VLOOKUP($B245,Attributes!$A$1:$G$379,7,FALSE)),"")</f>
        <v>The specific date and time that the QE BOOKING was created.</v>
      </c>
      <c r="N245" s="80" t="str">
        <f>IFERROR(IF(LEN(VLOOKUP($B245,Attributes!$A$1:$H$379,8,FALSE))=0,"",VLOOKUP($B245,Attributes!$A$1:$H$379,8,FALSE)),"")</f>
        <v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v>
      </c>
      <c r="O245" s="52"/>
      <c r="P245" s="53"/>
      <c r="Q245" s="53" t="s">
        <v>806</v>
      </c>
      <c r="R245" s="53"/>
      <c r="S245" s="54" t="s">
        <v>806</v>
      </c>
      <c r="T245" s="54" t="s">
        <v>1619</v>
      </c>
      <c r="U245" s="54" t="s">
        <v>312</v>
      </c>
      <c r="V245" s="27" t="str">
        <f t="shared" si="3"/>
        <v>OK</v>
      </c>
    </row>
    <row r="246" spans="1:22" ht="133.19999999999999" x14ac:dyDescent="0.35">
      <c r="A246" s="55" t="s">
        <v>164</v>
      </c>
      <c r="B246" s="55" t="s">
        <v>260</v>
      </c>
      <c r="C246" s="52">
        <v>7</v>
      </c>
      <c r="D246" s="52" t="s">
        <v>8</v>
      </c>
      <c r="E246" s="52" t="s">
        <v>6</v>
      </c>
      <c r="F246" s="52" t="s">
        <v>6</v>
      </c>
      <c r="G246" s="52" t="s">
        <v>1579</v>
      </c>
      <c r="H246" s="80" t="str">
        <f>IFERROR(IF(LEN(VLOOKUP($A246,Entities!$A$1:$C$116,3,FALSE))=0,"",VLOOKUP($A246,Entities!$A$1:$C$116,3,FALSE)),"")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6" s="80" t="str">
        <f>IFERROR(IF(LEN(VLOOKUP($A246,Entities!$A$1:$D$116,4,FALSE))=0,"",VLOOKUP($A246,Entities!$A$1:$D$116,4,FALSE)),"")</f>
        <v>In some cases details of a LEARNER may not be provided at the time of the QE BOOKING</v>
      </c>
      <c r="J246" s="80" t="str">
        <f>IFERROR(IF(LEN(VLOOKUP($A246,Entities!$A$1:$E$116,5,FALSE))=0,"",VLOOKUP($A246,Entities!$A$1:$E$116,5,FALSE)),"")</f>
        <v>QE Booking</v>
      </c>
      <c r="K246" s="80" t="str">
        <f>IFERROR(IF(LEN(VLOOKUP($B246,Attributes!$A$1:$C$379,3,FALSE))=0,"",VLOOKUP($B246,Attributes!$A$1:$C$379,3,FALSE)),"")</f>
        <v>NVARCHAR(50)</v>
      </c>
      <c r="L246" s="80" t="str">
        <f>IFERROR(IF(LEN(VLOOKUP($B246,Attributes!$A$1:$F$379,6,FALSE))=0,"",VLOOKUP($B246,Attributes!$A$1:$F$379,6,FALSE)),"")</f>
        <v>QE_Booking_Type</v>
      </c>
      <c r="M246" s="80" t="str">
        <f>IFERROR(IF(LEN(VLOOKUP($B246,Attributes!$A$1:$G$379,7,FALSE))=0,"",VLOOKUP($B246,Attributes!$A$1:$G$379,7,FALSE)),"")</f>
        <v>A controlled list of values that identifies the type of QE BOOKING that is being requested. Values include "Entry”, “Registration”.</v>
      </c>
      <c r="N246" s="80" t="str">
        <f>IFERROR(IF(LEN(VLOOKUP($B246,Attributes!$A$1:$H$379,8,FALSE))=0,"",VLOOKUP($B246,Attributes!$A$1:$H$379,8,FALSE)),"")</f>
        <v/>
      </c>
      <c r="O246" s="52"/>
      <c r="P246" s="53"/>
      <c r="Q246" s="53" t="s">
        <v>806</v>
      </c>
      <c r="R246" s="53" t="s">
        <v>812</v>
      </c>
      <c r="S246" s="54" t="s">
        <v>566</v>
      </c>
      <c r="T246" s="54" t="s">
        <v>1599</v>
      </c>
      <c r="U246" s="54" t="s">
        <v>260</v>
      </c>
      <c r="V246" s="27" t="str">
        <f t="shared" si="3"/>
        <v>OK</v>
      </c>
    </row>
    <row r="247" spans="1:22" ht="133.19999999999999" x14ac:dyDescent="0.35">
      <c r="A247" s="55" t="s">
        <v>164</v>
      </c>
      <c r="B247" s="55" t="s">
        <v>313</v>
      </c>
      <c r="C247" s="52">
        <v>8</v>
      </c>
      <c r="D247" s="52" t="s">
        <v>8</v>
      </c>
      <c r="E247" s="52" t="s">
        <v>8</v>
      </c>
      <c r="F247" s="52" t="s">
        <v>8</v>
      </c>
      <c r="G247" s="52" t="s">
        <v>1579</v>
      </c>
      <c r="H247" s="80" t="str">
        <f>IFERROR(IF(LEN(VLOOKUP($A247,Entities!$A$1:$C$116,3,FALSE))=0,"",VLOOKUP($A247,Entities!$A$1:$C$116,3,FALSE)),"")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7" s="80" t="str">
        <f>IFERROR(IF(LEN(VLOOKUP($A247,Entities!$A$1:$D$116,4,FALSE))=0,"",VLOOKUP($A247,Entities!$A$1:$D$116,4,FALSE)),"")</f>
        <v>In some cases details of a LEARNER may not be provided at the time of the QE BOOKING</v>
      </c>
      <c r="J247" s="80" t="str">
        <f>IFERROR(IF(LEN(VLOOKUP($A247,Entities!$A$1:$E$116,5,FALSE))=0,"",VLOOKUP($A247,Entities!$A$1:$E$116,5,FALSE)),"")</f>
        <v>QE Booking</v>
      </c>
      <c r="K247" s="80" t="str">
        <f>IFERROR(IF(LEN(VLOOKUP($B247,Attributes!$A$1:$C$379,3,FALSE))=0,"",VLOOKUP($B247,Attributes!$A$1:$C$379,3,FALSE)),"")</f>
        <v>INTEGER</v>
      </c>
      <c r="L247" s="80" t="str">
        <f>IFERROR(IF(LEN(VLOOKUP($B247,Attributes!$A$1:$F$379,6,FALSE))=0,"",VLOOKUP($B247,Attributes!$A$1:$F$379,6,FALSE)),"")</f>
        <v/>
      </c>
      <c r="M247" s="80" t="str">
        <f>IFERROR(IF(LEN(VLOOKUP($B247,Attributes!$A$1:$G$379,7,FALSE))=0,"",VLOOKUP($B247,Attributes!$A$1:$G$379,7,FALSE)),"")</f>
        <v>The number of un-named Entries, Registrations or Onscreen Test QE BOOKINGSs requested by the CENTRE.</v>
      </c>
      <c r="N247" s="80" t="str">
        <f>IFERROR(IF(LEN(VLOOKUP($B247,Attributes!$A$1:$H$379,8,FALSE))=0,"",VLOOKUP($B247,Attributes!$A$1:$H$379,8,FALSE)),"")</f>
        <v/>
      </c>
      <c r="O247" s="52"/>
      <c r="P247" s="53"/>
      <c r="Q247" s="53" t="s">
        <v>806</v>
      </c>
      <c r="R247" s="53"/>
      <c r="S247" s="54" t="s">
        <v>806</v>
      </c>
      <c r="T247" s="54" t="s">
        <v>1599</v>
      </c>
      <c r="U247" s="54" t="s">
        <v>313</v>
      </c>
      <c r="V247" s="27" t="str">
        <f t="shared" si="3"/>
        <v>OK</v>
      </c>
    </row>
    <row r="248" spans="1:22" ht="133.19999999999999" x14ac:dyDescent="0.35">
      <c r="A248" s="55" t="s">
        <v>164</v>
      </c>
      <c r="B248" s="55" t="s">
        <v>165</v>
      </c>
      <c r="C248" s="52">
        <v>9</v>
      </c>
      <c r="D248" s="52" t="s">
        <v>8</v>
      </c>
      <c r="E248" s="52" t="s">
        <v>8</v>
      </c>
      <c r="F248" s="52" t="s">
        <v>8</v>
      </c>
      <c r="G248" s="52" t="s">
        <v>1579</v>
      </c>
      <c r="H248" s="80" t="str">
        <f>IFERROR(IF(LEN(VLOOKUP($A248,Entities!$A$1:$C$116,3,FALSE))=0,"",VLOOKUP($A248,Entities!$A$1:$C$116,3,FALSE)),"")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8" s="80" t="str">
        <f>IFERROR(IF(LEN(VLOOKUP($A248,Entities!$A$1:$D$116,4,FALSE))=0,"",VLOOKUP($A248,Entities!$A$1:$D$116,4,FALSE)),"")</f>
        <v>In some cases details of a LEARNER may not be provided at the time of the QE BOOKING</v>
      </c>
      <c r="J248" s="80" t="str">
        <f>IFERROR(IF(LEN(VLOOKUP($A248,Entities!$A$1:$E$116,5,FALSE))=0,"",VLOOKUP($A248,Entities!$A$1:$E$116,5,FALSE)),"")</f>
        <v>QE Booking</v>
      </c>
      <c r="K248" s="80" t="str">
        <f>IFERROR(IF(LEN(VLOOKUP($B248,Attributes!$A$1:$C$379,3,FALSE))=0,"",VLOOKUP($B248,Attributes!$A$1:$C$379,3,FALSE)),"")</f>
        <v>NVARCHAR(32)</v>
      </c>
      <c r="L248" s="80" t="str">
        <f>IFERROR(IF(LEN(VLOOKUP($B248,Attributes!$A$1:$F$379,6,FALSE))=0,"",VLOOKUP($B248,Attributes!$A$1:$F$379,6,FALSE)),"")</f>
        <v/>
      </c>
      <c r="M248" s="80" t="str">
        <f>IFERROR(IF(LEN(VLOOKUP($B248,Attributes!$A$1:$G$379,7,FALSE))=0,"",VLOOKUP($B248,Attributes!$A$1:$G$379,7,FALSE)),"")</f>
        <v>The purchase order reference of the CENTRE associated with this QE BOOKING.</v>
      </c>
      <c r="N248" s="80" t="str">
        <f>IFERROR(IF(LEN(VLOOKUP($B248,Attributes!$A$1:$H$379,8,FALSE))=0,"",VLOOKUP($B248,Attributes!$A$1:$H$379,8,FALSE)),"")</f>
        <v>This is the centre's own order reference, if required, eg for a purchase order. The MIS system should allow centre input of this reference.</v>
      </c>
      <c r="O248" s="52"/>
      <c r="P248" s="53"/>
      <c r="Q248" s="53" t="s">
        <v>806</v>
      </c>
      <c r="R248" s="53" t="s">
        <v>814</v>
      </c>
      <c r="S248" s="54" t="s">
        <v>803</v>
      </c>
      <c r="T248" s="54" t="s">
        <v>1599</v>
      </c>
      <c r="U248" s="54" t="s">
        <v>165</v>
      </c>
      <c r="V248" s="27" t="str">
        <f t="shared" si="3"/>
        <v>OK</v>
      </c>
    </row>
    <row r="249" spans="1:22" ht="133.19999999999999" x14ac:dyDescent="0.35">
      <c r="A249" s="55" t="s">
        <v>164</v>
      </c>
      <c r="B249" s="55" t="s">
        <v>167</v>
      </c>
      <c r="C249" s="52">
        <v>10</v>
      </c>
      <c r="D249" s="52" t="s">
        <v>8</v>
      </c>
      <c r="E249" s="52" t="s">
        <v>8</v>
      </c>
      <c r="F249" s="52" t="s">
        <v>8</v>
      </c>
      <c r="G249" s="52" t="s">
        <v>1579</v>
      </c>
      <c r="H249" s="80" t="str">
        <f>IFERROR(IF(LEN(VLOOKUP($A249,Entities!$A$1:$C$116,3,FALSE))=0,"",VLOOKUP($A249,Entities!$A$1:$C$116,3,FALSE)),"")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49" s="80" t="str">
        <f>IFERROR(IF(LEN(VLOOKUP($A249,Entities!$A$1:$D$116,4,FALSE))=0,"",VLOOKUP($A249,Entities!$A$1:$D$116,4,FALSE)),"")</f>
        <v>In some cases details of a LEARNER may not be provided at the time of the QE BOOKING</v>
      </c>
      <c r="J249" s="80" t="str">
        <f>IFERROR(IF(LEN(VLOOKUP($A249,Entities!$A$1:$E$116,5,FALSE))=0,"",VLOOKUP($A249,Entities!$A$1:$E$116,5,FALSE)),"")</f>
        <v>QE Booking</v>
      </c>
      <c r="K249" s="80" t="str">
        <f>IFERROR(IF(LEN(VLOOKUP($B249,Attributes!$A$1:$C$379,3,FALSE))=0,"",VLOOKUP($B249,Attributes!$A$1:$C$379,3,FALSE)),"")</f>
        <v>BOOLEAN</v>
      </c>
      <c r="L249" s="80" t="str">
        <f>IFERROR(IF(LEN(VLOOKUP($B249,Attributes!$A$1:$F$379,6,FALSE))=0,"",VLOOKUP($B249,Attributes!$A$1:$F$379,6,FALSE)),"")</f>
        <v/>
      </c>
      <c r="M249" s="80" t="str">
        <f>IFERROR(IF(LEN(VLOOKUP($B249,Attributes!$A$1:$G$379,7,FALSE))=0,"",VLOOKUP($B249,Attributes!$A$1:$G$379,7,FALSE)),"")</f>
        <v>Indicates if a LEARNER wants to receive the Study Guide or Qualification book that is available for the selected QUALIFICATION ELEMENT.</v>
      </c>
      <c r="N249" s="80" t="str">
        <f>IFERROR(IF(LEN(VLOOKUP($B249,Attributes!$A$1:$H$379,8,FALSE))=0,"",VLOOKUP($B249,Attributes!$A$1:$H$379,8,FALSE)),"")</f>
        <v xml:space="preserve">Study guide requests can be made at point of order whether this be named, unnamed or for TRB. Alternatively requests for study guides can be placed later when learner details are added.
</v>
      </c>
      <c r="O249" s="52"/>
      <c r="P249" s="53"/>
      <c r="Q249" s="53" t="s">
        <v>806</v>
      </c>
      <c r="R249" s="53"/>
      <c r="S249" s="54" t="s">
        <v>806</v>
      </c>
      <c r="T249" s="54" t="s">
        <v>1599</v>
      </c>
      <c r="U249" s="54" t="s">
        <v>167</v>
      </c>
      <c r="V249" s="27" t="str">
        <f t="shared" si="3"/>
        <v>OK</v>
      </c>
    </row>
    <row r="250" spans="1:22" ht="133.19999999999999" x14ac:dyDescent="0.35">
      <c r="A250" s="55" t="s">
        <v>164</v>
      </c>
      <c r="B250" s="55" t="s">
        <v>168</v>
      </c>
      <c r="C250" s="52">
        <v>11</v>
      </c>
      <c r="D250" s="52" t="s">
        <v>8</v>
      </c>
      <c r="E250" s="52" t="s">
        <v>8</v>
      </c>
      <c r="F250" s="52" t="s">
        <v>8</v>
      </c>
      <c r="G250" s="52" t="s">
        <v>1579</v>
      </c>
      <c r="H250" s="80" t="str">
        <f>IFERROR(IF(LEN(VLOOKUP($A250,Entities!$A$1:$C$116,3,FALSE))=0,"",VLOOKUP($A250,Entities!$A$1:$C$116,3,FALSE)),"")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50" s="80" t="str">
        <f>IFERROR(IF(LEN(VLOOKUP($A250,Entities!$A$1:$D$116,4,FALSE))=0,"",VLOOKUP($A250,Entities!$A$1:$D$116,4,FALSE)),"")</f>
        <v>In some cases details of a LEARNER may not be provided at the time of the QE BOOKING</v>
      </c>
      <c r="J250" s="80" t="str">
        <f>IFERROR(IF(LEN(VLOOKUP($A250,Entities!$A$1:$E$116,5,FALSE))=0,"",VLOOKUP($A250,Entities!$A$1:$E$116,5,FALSE)),"")</f>
        <v>QE Booking</v>
      </c>
      <c r="K250" s="80" t="str">
        <f>IFERROR(IF(LEN(VLOOKUP($B250,Attributes!$A$1:$C$379,3,FALSE))=0,"",VLOOKUP($B250,Attributes!$A$1:$C$379,3,FALSE)),"")</f>
        <v>DATETIME DAY TO SECOND</v>
      </c>
      <c r="L250" s="80" t="str">
        <f>IFERROR(IF(LEN(VLOOKUP($B250,Attributes!$A$1:$F$379,6,FALSE))=0,"",VLOOKUP($B250,Attributes!$A$1:$F$379,6,FALSE)),"")</f>
        <v/>
      </c>
      <c r="M250" s="80" t="str">
        <f>IFERROR(IF(LEN(VLOOKUP($B250,Attributes!$A$1:$G$379,7,FALSE))=0,"",VLOOKUP($B250,Attributes!$A$1:$G$379,7,FALSE)),"")</f>
        <v>The Assessment start date and time for a Test Resource Booking that is not for a specific named Learner.</v>
      </c>
      <c r="N250" s="80" t="str">
        <f>IFERROR(IF(LEN(VLOOKUP($B250,Attributes!$A$1:$H$379,8,FALSE))=0,"",VLOOKUP($B250,Attributes!$A$1:$H$379,8,FALSE)),"")</f>
        <v/>
      </c>
      <c r="O250" s="52"/>
      <c r="P250" s="53"/>
      <c r="Q250" s="53" t="s">
        <v>806</v>
      </c>
      <c r="R250" s="53"/>
      <c r="S250" s="54" t="s">
        <v>806</v>
      </c>
      <c r="T250" s="54" t="s">
        <v>1599</v>
      </c>
      <c r="U250" s="54" t="s">
        <v>168</v>
      </c>
      <c r="V250" s="27" t="str">
        <f t="shared" si="3"/>
        <v>OK</v>
      </c>
    </row>
    <row r="251" spans="1:22" ht="133.19999999999999" x14ac:dyDescent="0.35">
      <c r="A251" s="55" t="s">
        <v>164</v>
      </c>
      <c r="B251" s="55" t="s">
        <v>169</v>
      </c>
      <c r="C251" s="52">
        <v>12</v>
      </c>
      <c r="D251" s="52" t="s">
        <v>8</v>
      </c>
      <c r="E251" s="52" t="s">
        <v>8</v>
      </c>
      <c r="F251" s="52" t="s">
        <v>8</v>
      </c>
      <c r="G251" s="52" t="s">
        <v>1579</v>
      </c>
      <c r="H251" s="80" t="str">
        <f>IFERROR(IF(LEN(VLOOKUP($A251,Entities!$A$1:$C$116,3,FALSE))=0,"",VLOOKUP($A251,Entities!$A$1:$C$116,3,FALSE)),"")</f>
        <v>The BOOKING made by a CENTRE to undertake specific AWARDING ORGANISATION managed ASSESSMENT EVENTS, or to receive certification. The QE BOOKING will always involve an instance of a single higher level QUALIFICATION ELEMENT but may indirectly involve ASSESSMENT EVENTS for one or more lower level QUALIFICATION ELEMENTS.</v>
      </c>
      <c r="I251" s="80" t="str">
        <f>IFERROR(IF(LEN(VLOOKUP($A251,Entities!$A$1:$D$116,4,FALSE))=0,"",VLOOKUP($A251,Entities!$A$1:$D$116,4,FALSE)),"")</f>
        <v>In some cases details of a LEARNER may not be provided at the time of the QE BOOKING</v>
      </c>
      <c r="J251" s="80" t="str">
        <f>IFERROR(IF(LEN(VLOOKUP($A251,Entities!$A$1:$E$116,5,FALSE))=0,"",VLOOKUP($A251,Entities!$A$1:$E$116,5,FALSE)),"")</f>
        <v>QE Booking</v>
      </c>
      <c r="K251" s="80" t="str">
        <f>IFERROR(IF(LEN(VLOOKUP($B251,Attributes!$A$1:$C$379,3,FALSE))=0,"",VLOOKUP($B251,Attributes!$A$1:$C$379,3,FALSE)),"")</f>
        <v>NVARCHAR(32)</v>
      </c>
      <c r="L251" s="80" t="str">
        <f>IFERROR(IF(LEN(VLOOKUP($B251,Attributes!$A$1:$F$379,6,FALSE))=0,"",VLOOKUP($B251,Attributes!$A$1:$F$379,6,FALSE)),"")</f>
        <v/>
      </c>
      <c r="M251" s="80" t="str">
        <f>IFERROR(IF(LEN(VLOOKUP($B251,Attributes!$A$1:$G$379,7,FALSE))=0,"",VLOOKUP($B251,Attributes!$A$1:$G$379,7,FALSE)),"")</f>
        <v>An identifier to indicate that the QE BOOKING is for a specific quantity of unnamed LEARNER(s) that will be consumed at a later date by provision of a separate Booking for named LEARNER(s).</v>
      </c>
      <c r="N251" s="80" t="str">
        <f>IFERROR(IF(LEN(VLOOKUP($B251,Attributes!$A$1:$H$379,8,FALSE))=0,"",VLOOKUP($B251,Attributes!$A$1:$H$379,8,FALSE)),"")</f>
        <v>The MIS system should generate this unique reference ID. It must be provided both with the initial unnamed order or TRB and later when the learner details are added. 
Learner details can be added using the following transactions:
Unnamed Order Update with Learner Details;
Unnamed TRB Update with Learner Details;
Centre Assessed Outcome (CAO) / Awards Claims (AC)
The 3 update transactions listed above can only be used to subsume existing unnamed orders: ie the number of learners in the update transaction must be less than or equal to the Booking_Quantity. Refer to section 6, eg rule O39 for further detail.</v>
      </c>
      <c r="O251" s="52"/>
      <c r="P251" s="53"/>
      <c r="Q251" s="53" t="s">
        <v>806</v>
      </c>
      <c r="R251" s="53" t="s">
        <v>813</v>
      </c>
      <c r="S251" s="54" t="s">
        <v>807</v>
      </c>
      <c r="T251" s="54" t="s">
        <v>1599</v>
      </c>
      <c r="U251" s="54" t="s">
        <v>169</v>
      </c>
      <c r="V251" s="27" t="str">
        <f t="shared" si="3"/>
        <v>OK</v>
      </c>
    </row>
    <row r="252" spans="1:22" ht="22.2" x14ac:dyDescent="0.35">
      <c r="A252" s="55" t="s">
        <v>163</v>
      </c>
      <c r="B252" s="55" t="s">
        <v>260</v>
      </c>
      <c r="C252" s="52">
        <v>1</v>
      </c>
      <c r="D252" s="52" t="s">
        <v>6</v>
      </c>
      <c r="E252" s="52" t="s">
        <v>8</v>
      </c>
      <c r="F252" s="52" t="s">
        <v>6</v>
      </c>
      <c r="G252" s="52"/>
      <c r="H252" s="80" t="str">
        <f>IFERROR(IF(LEN(VLOOKUP($A252,Entities!$A$1:$C$116,3,FALSE))=0,"",VLOOKUP($A252,Entities!$A$1:$C$116,3,FALSE)),"")</f>
        <v>A controlled list of values that identifies the type of QE BOOKING that is being requested. Values include "Entry”, “Registration”.</v>
      </c>
      <c r="I252" s="80" t="str">
        <f>IFERROR(IF(LEN(VLOOKUP($A252,Entities!$A$1:$D$116,4,FALSE))=0,"",VLOOKUP($A252,Entities!$A$1:$D$116,4,FALSE)),"")</f>
        <v/>
      </c>
      <c r="J252" s="80" t="str">
        <f>IFERROR(IF(LEN(VLOOKUP($A252,Entities!$A$1:$E$116,5,FALSE))=0,"",VLOOKUP($A252,Entities!$A$1:$E$116,5,FALSE)),"")</f>
        <v>Reference Entity</v>
      </c>
      <c r="K252" s="80" t="str">
        <f>IFERROR(IF(LEN(VLOOKUP($B252,Attributes!$A$1:$C$379,3,FALSE))=0,"",VLOOKUP($B252,Attributes!$A$1:$C$379,3,FALSE)),"")</f>
        <v>NVARCHAR(50)</v>
      </c>
      <c r="L252" s="80" t="str">
        <f>IFERROR(IF(LEN(VLOOKUP($B252,Attributes!$A$1:$F$379,6,FALSE))=0,"",VLOOKUP($B252,Attributes!$A$1:$F$379,6,FALSE)),"")</f>
        <v>QE_Booking_Type</v>
      </c>
      <c r="M252" s="80" t="str">
        <f>IFERROR(IF(LEN(VLOOKUP($B252,Attributes!$A$1:$G$379,7,FALSE))=0,"",VLOOKUP($B252,Attributes!$A$1:$G$379,7,FALSE)),"")</f>
        <v>A controlled list of values that identifies the type of QE BOOKING that is being requested. Values include "Entry”, “Registration”.</v>
      </c>
      <c r="N252" s="80" t="str">
        <f>IFERROR(IF(LEN(VLOOKUP($B252,Attributes!$A$1:$H$379,8,FALSE))=0,"",VLOOKUP($B252,Attributes!$A$1:$H$379,8,FALSE)),"")</f>
        <v/>
      </c>
      <c r="O252" s="52"/>
      <c r="P252" s="53"/>
      <c r="Q252" s="53" t="s">
        <v>1576</v>
      </c>
      <c r="R252" s="53"/>
      <c r="S252" s="53" t="s">
        <v>1576</v>
      </c>
      <c r="T252" s="54" t="s">
        <v>1700</v>
      </c>
      <c r="U252" s="54" t="s">
        <v>260</v>
      </c>
      <c r="V252" s="27" t="str">
        <f t="shared" si="3"/>
        <v>OK</v>
      </c>
    </row>
    <row r="253" spans="1:22" ht="22.2" x14ac:dyDescent="0.35">
      <c r="A253" s="55" t="s">
        <v>505</v>
      </c>
      <c r="B253" s="55" t="s">
        <v>189</v>
      </c>
      <c r="C253" s="52">
        <v>1</v>
      </c>
      <c r="D253" s="52" t="s">
        <v>6</v>
      </c>
      <c r="E253" s="52" t="s">
        <v>8</v>
      </c>
      <c r="F253" s="52" t="s">
        <v>6</v>
      </c>
      <c r="G253" s="52" t="s">
        <v>1579</v>
      </c>
      <c r="H253" s="80" t="str">
        <f>IFERROR(IF(LEN(VLOOKUP($A253,Entities!$A$1:$C$116,3,FALSE))=0,"",VLOOKUP($A253,Entities!$A$1:$C$116,3,FALSE)),"")</f>
        <v>The classification for the QUALIFICATION ELEMENT also known as the discount code.</v>
      </c>
      <c r="I253" s="80" t="str">
        <f>IFERROR(IF(LEN(VLOOKUP($A253,Entities!$A$1:$D$116,4,FALSE))=0,"",VLOOKUP($A253,Entities!$A$1:$D$116,4,FALSE)),"")</f>
        <v/>
      </c>
      <c r="J253" s="80" t="str">
        <f>IFERROR(IF(LEN(VLOOKUP($A253,Entities!$A$1:$E$116,5,FALSE))=0,"",VLOOKUP($A253,Entities!$A$1:$E$116,5,FALSE)),"")</f>
        <v>Reference Entity</v>
      </c>
      <c r="K253" s="80" t="str">
        <f>IFERROR(IF(LEN(VLOOKUP($B253,Attributes!$A$1:$C$379,3,FALSE))=0,"",VLOOKUP($B253,Attributes!$A$1:$C$379,3,FALSE)),"")</f>
        <v>NVARCHAR(100)</v>
      </c>
      <c r="L253" s="80" t="str">
        <f>IFERROR(IF(LEN(VLOOKUP($B253,Attributes!$A$1:$F$379,6,FALSE))=0,"",VLOOKUP($B253,Attributes!$A$1:$F$379,6,FALSE)),"")</f>
        <v/>
      </c>
      <c r="M253" s="80" t="str">
        <f>IFERROR(IF(LEN(VLOOKUP($B253,Attributes!$A$1:$G$379,7,FALSE))=0,"",VLOOKUP($B253,Attributes!$A$1:$G$379,7,FALSE)),"")</f>
        <v>The classification for the QUALIFICATION ELEMENT also known as the discount code.</v>
      </c>
      <c r="N253" s="80" t="str">
        <f>IFERROR(IF(LEN(VLOOKUP($B253,Attributes!$A$1:$H$379,8,FALSE))=0,"",VLOOKUP($B253,Attributes!$A$1:$H$379,8,FALSE)),"")</f>
        <v/>
      </c>
      <c r="O253" s="52"/>
      <c r="P253" s="53"/>
      <c r="Q253" s="53" t="s">
        <v>1576</v>
      </c>
      <c r="R253" s="53"/>
      <c r="S253" s="53" t="s">
        <v>1576</v>
      </c>
      <c r="T253" s="54" t="s">
        <v>1744</v>
      </c>
      <c r="U253" s="54" t="s">
        <v>189</v>
      </c>
      <c r="V253" s="27" t="str">
        <f t="shared" si="3"/>
        <v>OK</v>
      </c>
    </row>
    <row r="254" spans="1:22" ht="22.2" x14ac:dyDescent="0.35">
      <c r="A254" s="55" t="s">
        <v>505</v>
      </c>
      <c r="B254" s="55" t="s">
        <v>506</v>
      </c>
      <c r="C254" s="52">
        <v>2</v>
      </c>
      <c r="D254" s="52" t="s">
        <v>8</v>
      </c>
      <c r="E254" s="52" t="s">
        <v>8</v>
      </c>
      <c r="F254" s="52" t="s">
        <v>8</v>
      </c>
      <c r="G254" s="52" t="s">
        <v>1579</v>
      </c>
      <c r="H254" s="80" t="str">
        <f>IFERROR(IF(LEN(VLOOKUP($A254,Entities!$A$1:$C$116,3,FALSE))=0,"",VLOOKUP($A254,Entities!$A$1:$C$116,3,FALSE)),"")</f>
        <v>The classification for the QUALIFICATION ELEMENT also known as the discount code.</v>
      </c>
      <c r="I254" s="80" t="str">
        <f>IFERROR(IF(LEN(VLOOKUP($A254,Entities!$A$1:$D$116,4,FALSE))=0,"",VLOOKUP($A254,Entities!$A$1:$D$116,4,FALSE)),"")</f>
        <v/>
      </c>
      <c r="J254" s="80" t="str">
        <f>IFERROR(IF(LEN(VLOOKUP($A254,Entities!$A$1:$E$116,5,FALSE))=0,"",VLOOKUP($A254,Entities!$A$1:$E$116,5,FALSE)),"")</f>
        <v>Reference Entity</v>
      </c>
      <c r="K254" s="80" t="str">
        <f>IFERROR(IF(LEN(VLOOKUP($B254,Attributes!$A$1:$C$379,3,FALSE))=0,"",VLOOKUP($B254,Attributes!$A$1:$C$379,3,FALSE)),"")</f>
        <v>NVARCHAR(500)</v>
      </c>
      <c r="L254" s="80" t="str">
        <f>IFERROR(IF(LEN(VLOOKUP($B254,Attributes!$A$1:$F$379,6,FALSE))=0,"",VLOOKUP($B254,Attributes!$A$1:$F$379,6,FALSE)),"")</f>
        <v/>
      </c>
      <c r="M254" s="80" t="str">
        <f>IFERROR(IF(LEN(VLOOKUP($B254,Attributes!$A$1:$G$379,7,FALSE))=0,"",VLOOKUP($B254,Attributes!$A$1:$G$379,7,FALSE)),"")</f>
        <v>The description of the QE CLASSIFICATION</v>
      </c>
      <c r="N254" s="80" t="str">
        <f>IFERROR(IF(LEN(VLOOKUP($B254,Attributes!$A$1:$H$379,8,FALSE))=0,"",VLOOKUP($B254,Attributes!$A$1:$H$379,8,FALSE)),"")</f>
        <v/>
      </c>
      <c r="O254" s="52"/>
      <c r="P254" s="53"/>
      <c r="Q254" s="53" t="s">
        <v>1576</v>
      </c>
      <c r="R254" s="53"/>
      <c r="S254" s="53" t="s">
        <v>1576</v>
      </c>
      <c r="T254" s="54" t="s">
        <v>1744</v>
      </c>
      <c r="U254" s="54" t="s">
        <v>506</v>
      </c>
      <c r="V254" s="27" t="str">
        <f t="shared" si="3"/>
        <v>OK</v>
      </c>
    </row>
    <row r="255" spans="1:22" ht="33.299999999999997" x14ac:dyDescent="0.35">
      <c r="A255" s="55" t="s">
        <v>505</v>
      </c>
      <c r="B255" s="55" t="s">
        <v>508</v>
      </c>
      <c r="C255" s="52">
        <v>3</v>
      </c>
      <c r="D255" s="52" t="s">
        <v>8</v>
      </c>
      <c r="E255" s="52" t="s">
        <v>6</v>
      </c>
      <c r="F255" s="52" t="s">
        <v>8</v>
      </c>
      <c r="G255" s="52" t="s">
        <v>1579</v>
      </c>
      <c r="H255" s="80" t="str">
        <f>IFERROR(IF(LEN(VLOOKUP($A255,Entities!$A$1:$C$116,3,FALSE))=0,"",VLOOKUP($A255,Entities!$A$1:$C$116,3,FALSE)),"")</f>
        <v>The classification for the QUALIFICATION ELEMENT also known as the discount code.</v>
      </c>
      <c r="I255" s="80" t="str">
        <f>IFERROR(IF(LEN(VLOOKUP($A255,Entities!$A$1:$D$116,4,FALSE))=0,"",VLOOKUP($A255,Entities!$A$1:$D$116,4,FALSE)),"")</f>
        <v/>
      </c>
      <c r="J255" s="80" t="str">
        <f>IFERROR(IF(LEN(VLOOKUP($A255,Entities!$A$1:$E$116,5,FALSE))=0,"",VLOOKUP($A255,Entities!$A$1:$E$116,5,FALSE)),"")</f>
        <v>Reference Entity</v>
      </c>
      <c r="K255" s="80" t="str">
        <f>IFERROR(IF(LEN(VLOOKUP($B255,Attributes!$A$1:$C$379,3,FALSE))=0,"",VLOOKUP($B255,Attributes!$A$1:$C$379,3,FALSE)),"")</f>
        <v>NVARCHAR(20)</v>
      </c>
      <c r="L255" s="80" t="str">
        <f>IFERROR(IF(LEN(VLOOKUP($B255,Attributes!$A$1:$F$379,6,FALSE))=0,"",VLOOKUP($B255,Attributes!$A$1:$F$379,6,FALSE)),"")</f>
        <v>Subject_Classification_Type</v>
      </c>
      <c r="M255" s="80" t="str">
        <f>IFERROR(IF(LEN(VLOOKUP($B255,Attributes!$A$1:$G$379,7,FALSE))=0,"",VLOOKUP($B255,Attributes!$A$1:$G$379,7,FALSE)),"")</f>
        <v>A controlled list of values that identifies the various SUBJECT CLASSIFICATION schemes in use. Values include JACS v3.0, JACS v2.0, SSA, FESSA, UCASCODE, LDSC, LEAP.</v>
      </c>
      <c r="N255" s="80" t="str">
        <f>IFERROR(IF(LEN(VLOOKUP($B255,Attributes!$A$1:$H$379,8,FALSE))=0,"",VLOOKUP($B255,Attributes!$A$1:$H$379,8,FALSE)),"")</f>
        <v/>
      </c>
      <c r="O255" s="52"/>
      <c r="P255" s="53"/>
      <c r="Q255" s="53" t="s">
        <v>1576</v>
      </c>
      <c r="R255" s="53"/>
      <c r="S255" s="53" t="s">
        <v>1576</v>
      </c>
      <c r="T255" s="54" t="s">
        <v>1744</v>
      </c>
      <c r="U255" s="54" t="s">
        <v>508</v>
      </c>
      <c r="V255" s="27" t="str">
        <f t="shared" si="3"/>
        <v>OK</v>
      </c>
    </row>
    <row r="256" spans="1:22" ht="33.299999999999997" x14ac:dyDescent="0.35">
      <c r="A256" s="55" t="s">
        <v>87</v>
      </c>
      <c r="B256" s="55" t="s">
        <v>88</v>
      </c>
      <c r="C256" s="52">
        <v>1</v>
      </c>
      <c r="D256" s="52" t="s">
        <v>6</v>
      </c>
      <c r="E256" s="52" t="s">
        <v>8</v>
      </c>
      <c r="F256" s="52" t="s">
        <v>6</v>
      </c>
      <c r="G256" s="52"/>
      <c r="H256" s="80" t="str">
        <f>IFERROR(IF(LEN(VLOOKUP($A256,Entities!$A$1:$C$116,3,FALSE))=0,"",VLOOKUP($A256,Entities!$A$1:$C$116,3,FALSE)),"")</f>
        <v>A controlled list of values that defines the type of the delivery model for this QUALIFICATION ELEMENT AWARD. E.g. "Linear", "Modular".</v>
      </c>
      <c r="I256" s="80" t="str">
        <f>IFERROR(IF(LEN(VLOOKUP($A256,Entities!$A$1:$D$116,4,FALSE))=0,"",VLOOKUP($A256,Entities!$A$1:$D$116,4,FALSE)),"")</f>
        <v/>
      </c>
      <c r="J256" s="80" t="str">
        <f>IFERROR(IF(LEN(VLOOKUP($A256,Entities!$A$1:$E$116,5,FALSE))=0,"",VLOOKUP($A256,Entities!$A$1:$E$116,5,FALSE)),"")</f>
        <v>Reference Entity</v>
      </c>
      <c r="K256" s="80" t="str">
        <f>IFERROR(IF(LEN(VLOOKUP($B256,Attributes!$A$1:$C$379,3,FALSE))=0,"",VLOOKUP($B256,Attributes!$A$1:$C$379,3,FALSE)),"")</f>
        <v>NVARCHAR(32)</v>
      </c>
      <c r="L256" s="80" t="str">
        <f>IFERROR(IF(LEN(VLOOKUP($B256,Attributes!$A$1:$F$379,6,FALSE))=0,"",VLOOKUP($B256,Attributes!$A$1:$F$379,6,FALSE)),"")</f>
        <v>QE_Delivery_Model_Type</v>
      </c>
      <c r="M256" s="80" t="str">
        <f>IFERROR(IF(LEN(VLOOKUP($B256,Attributes!$A$1:$G$379,7,FALSE))=0,"",VLOOKUP($B256,Attributes!$A$1:$G$379,7,FALSE)),"")</f>
        <v>A controlled list of values that defines the type of the delivery model for this QUALIFICATION ELEMENT AWARD. E.g. "Linear", "Modular".</v>
      </c>
      <c r="N256" s="80" t="str">
        <f>IFERROR(IF(LEN(VLOOKUP($B256,Attributes!$A$1:$H$379,8,FALSE))=0,"",VLOOKUP($B256,Attributes!$A$1:$H$379,8,FALSE)),"")</f>
        <v/>
      </c>
      <c r="O256" s="52"/>
      <c r="P256" s="53"/>
      <c r="Q256" s="53" t="s">
        <v>1576</v>
      </c>
      <c r="R256" s="53"/>
      <c r="S256" s="53" t="s">
        <v>1576</v>
      </c>
      <c r="T256" s="54" t="s">
        <v>1701</v>
      </c>
      <c r="U256" s="54" t="s">
        <v>88</v>
      </c>
      <c r="V256" s="27" t="str">
        <f t="shared" si="3"/>
        <v>OK</v>
      </c>
    </row>
    <row r="257" spans="1:22" ht="33.299999999999997" x14ac:dyDescent="0.35">
      <c r="A257" s="55" t="s">
        <v>100</v>
      </c>
      <c r="B257" s="55" t="s">
        <v>101</v>
      </c>
      <c r="C257" s="52">
        <v>1</v>
      </c>
      <c r="D257" s="52" t="s">
        <v>6</v>
      </c>
      <c r="E257" s="52" t="s">
        <v>8</v>
      </c>
      <c r="F257" s="52" t="s">
        <v>6</v>
      </c>
      <c r="G257" s="52"/>
      <c r="H257" s="80" t="str">
        <f>IFERROR(IF(LEN(VLOOKUP($A257,Entities!$A$1:$C$116,3,FALSE))=0,"",VLOOKUP($A257,Entities!$A$1:$C$116,3,FALSE)),"")</f>
        <v>A controlled list of values that categorises the type of evidence required for a QUALIFICATION ELEMENT AWARD. E.g. "Written", "Verbal", "Forms" etc.</v>
      </c>
      <c r="I257" s="80" t="str">
        <f>IFERROR(IF(LEN(VLOOKUP($A257,Entities!$A$1:$D$116,4,FALSE))=0,"",VLOOKUP($A257,Entities!$A$1:$D$116,4,FALSE)),"")</f>
        <v/>
      </c>
      <c r="J257" s="80" t="str">
        <f>IFERROR(IF(LEN(VLOOKUP($A257,Entities!$A$1:$E$116,5,FALSE))=0,"",VLOOKUP($A257,Entities!$A$1:$E$116,5,FALSE)),"")</f>
        <v>Reference Entity</v>
      </c>
      <c r="K257" s="80" t="str">
        <f>IFERROR(IF(LEN(VLOOKUP($B257,Attributes!$A$1:$C$379,3,FALSE))=0,"",VLOOKUP($B257,Attributes!$A$1:$C$379,3,FALSE)),"")</f>
        <v>NVARCHAR(32)</v>
      </c>
      <c r="L257" s="80" t="str">
        <f>IFERROR(IF(LEN(VLOOKUP($B257,Attributes!$A$1:$F$379,6,FALSE))=0,"",VLOOKUP($B257,Attributes!$A$1:$F$379,6,FALSE)),"")</f>
        <v>QE_Evidence_Requirement_Type</v>
      </c>
      <c r="M257" s="80" t="str">
        <f>IFERROR(IF(LEN(VLOOKUP($B257,Attributes!$A$1:$G$379,7,FALSE))=0,"",VLOOKUP($B257,Attributes!$A$1:$G$379,7,FALSE)),"")</f>
        <v>A controlled list of values that categorises the type of evidence required for a QUALIFICATION ELEMENT AWARD. E.g. "Written", "Verbal", "Forms" etc.</v>
      </c>
      <c r="N257" s="80" t="str">
        <f>IFERROR(IF(LEN(VLOOKUP($B257,Attributes!$A$1:$H$379,8,FALSE))=0,"",VLOOKUP($B257,Attributes!$A$1:$H$379,8,FALSE)),"")</f>
        <v/>
      </c>
      <c r="O257" s="52"/>
      <c r="P257" s="53" t="s">
        <v>306</v>
      </c>
      <c r="Q257" s="53" t="s">
        <v>1576</v>
      </c>
      <c r="R257" s="53"/>
      <c r="S257" s="53" t="s">
        <v>1576</v>
      </c>
      <c r="T257" s="54" t="s">
        <v>1702</v>
      </c>
      <c r="U257" s="54" t="s">
        <v>101</v>
      </c>
      <c r="V257" s="27" t="str">
        <f t="shared" si="3"/>
        <v>OK</v>
      </c>
    </row>
    <row r="258" spans="1:22" ht="44.4" x14ac:dyDescent="0.35">
      <c r="A258" s="55" t="s">
        <v>279</v>
      </c>
      <c r="B258" s="55" t="s">
        <v>286</v>
      </c>
      <c r="C258" s="52">
        <v>1</v>
      </c>
      <c r="D258" s="52" t="s">
        <v>6</v>
      </c>
      <c r="E258" s="52" t="s">
        <v>6</v>
      </c>
      <c r="F258" s="52" t="s">
        <v>6</v>
      </c>
      <c r="G258" s="52"/>
      <c r="H258" s="80" t="str">
        <f>IFERROR(IF(LEN(VLOOKUP($A258,Entities!$A$1:$C$116,3,FALSE))=0,"",VLOOKUP($A258,Entities!$A$1:$C$116,3,FALSE)),"")</f>
        <v>A QE FEE CATEGORY that is applied to a QE AVAILABILITY.</v>
      </c>
      <c r="I258" s="80" t="str">
        <f>IFERROR(IF(LEN(VLOOKUP($A258,Entities!$A$1:$D$116,4,FALSE))=0,"",VLOOKUP($A258,Entities!$A$1:$D$116,4,FALSE)),"")</f>
        <v>The specific purpose of the Fee from an A2C perspective.</v>
      </c>
      <c r="J258" s="80" t="str">
        <f>IFERROR(IF(LEN(VLOOKUP($A258,Entities!$A$1:$E$116,5,FALSE))=0,"",VLOOKUP($A258,Entities!$A$1:$E$116,5,FALSE)),"")</f>
        <v>Reference Entity</v>
      </c>
      <c r="K258" s="80" t="str">
        <f>IFERROR(IF(LEN(VLOOKUP($B258,Attributes!$A$1:$C$379,3,FALSE))=0,"",VLOOKUP($B258,Attributes!$A$1:$C$379,3,FALSE)),"")</f>
        <v>NVARCHAR(100)</v>
      </c>
      <c r="L258" s="80" t="str">
        <f>IFERROR(IF(LEN(VLOOKUP($B258,Attributes!$A$1:$F$379,6,FALSE))=0,"",VLOOKUP($B258,Attributes!$A$1:$F$379,6,FALSE)),"")</f>
        <v>QE_Fee_Category_Type</v>
      </c>
      <c r="M258" s="80" t="str">
        <f>IFERROR(IF(LEN(VLOOKUP($B258,Attributes!$A$1:$G$379,7,FALSE))=0,"",VLOOKUP($B258,Attributes!$A$1:$G$379,7,FALSE)),"")</f>
        <v>A controlled list of values that identifies the type of QE FEE CATEGORY. Values include: Learner, Enrolment, Registration, Entry, Resit, Outcome submission, Top Up, Fall Back, Post-results Award, Certificate.</v>
      </c>
      <c r="N258" s="80" t="str">
        <f>IFERROR(IF(LEN(VLOOKUP($B258,Attributes!$A$1:$H$379,8,FALSE))=0,"",VLOOKUP($B258,Attributes!$A$1:$H$379,8,FALSE)),"")</f>
        <v/>
      </c>
      <c r="O258" s="52"/>
      <c r="P258" s="53"/>
      <c r="Q258" s="53" t="s">
        <v>1576</v>
      </c>
      <c r="R258" s="53"/>
      <c r="S258" s="53" t="s">
        <v>1576</v>
      </c>
      <c r="T258" s="54" t="s">
        <v>1745</v>
      </c>
      <c r="U258" s="54" t="s">
        <v>286</v>
      </c>
      <c r="V258" s="27" t="str">
        <f t="shared" ref="V258:V318" si="4">IF(G258="",IF(U258=B258,"OK","ERROR"),IF(U258=G258,"OK","ERROR"))</f>
        <v>OK</v>
      </c>
    </row>
    <row r="259" spans="1:22" x14ac:dyDescent="0.35">
      <c r="A259" s="55" t="s">
        <v>279</v>
      </c>
      <c r="B259" s="55" t="s">
        <v>112</v>
      </c>
      <c r="C259" s="52">
        <v>2</v>
      </c>
      <c r="D259" s="52" t="s">
        <v>8</v>
      </c>
      <c r="E259" s="52" t="s">
        <v>8</v>
      </c>
      <c r="F259" s="52" t="s">
        <v>8</v>
      </c>
      <c r="G259" s="52"/>
      <c r="H259" s="80" t="str">
        <f>IFERROR(IF(LEN(VLOOKUP($A259,Entities!$A$1:$C$116,3,FALSE))=0,"",VLOOKUP($A259,Entities!$A$1:$C$116,3,FALSE)),"")</f>
        <v>A QE FEE CATEGORY that is applied to a QE AVAILABILITY.</v>
      </c>
      <c r="I259" s="80" t="str">
        <f>IFERROR(IF(LEN(VLOOKUP($A259,Entities!$A$1:$D$116,4,FALSE))=0,"",VLOOKUP($A259,Entities!$A$1:$D$116,4,FALSE)),"")</f>
        <v>The specific purpose of the Fee from an A2C perspective.</v>
      </c>
      <c r="J259" s="80" t="str">
        <f>IFERROR(IF(LEN(VLOOKUP($A259,Entities!$A$1:$E$116,5,FALSE))=0,"",VLOOKUP($A259,Entities!$A$1:$E$116,5,FALSE)),"")</f>
        <v>Reference Entity</v>
      </c>
      <c r="K259" s="80" t="str">
        <f>IFERROR(IF(LEN(VLOOKUP($B259,Attributes!$A$1:$C$379,3,FALSE))=0,"",VLOOKUP($B259,Attributes!$A$1:$C$379,3,FALSE)),"")</f>
        <v>NVARCHAR(400)</v>
      </c>
      <c r="L259" s="80" t="str">
        <f>IFERROR(IF(LEN(VLOOKUP($B259,Attributes!$A$1:$F$379,6,FALSE))=0,"",VLOOKUP($B259,Attributes!$A$1:$F$379,6,FALSE)),"")</f>
        <v/>
      </c>
      <c r="M259" s="80" t="str">
        <f>IFERROR(IF(LEN(VLOOKUP($B259,Attributes!$A$1:$G$379,7,FALSE))=0,"",VLOOKUP($B259,Attributes!$A$1:$G$379,7,FALSE)),"")</f>
        <v>Free text to describe the Fee.</v>
      </c>
      <c r="N259" s="80" t="str">
        <f>IFERROR(IF(LEN(VLOOKUP($B259,Attributes!$A$1:$H$379,8,FALSE))=0,"",VLOOKUP($B259,Attributes!$A$1:$H$379,8,FALSE)),"")</f>
        <v/>
      </c>
      <c r="O259" s="52"/>
      <c r="P259" s="53"/>
      <c r="Q259" s="53" t="s">
        <v>1576</v>
      </c>
      <c r="R259" s="53"/>
      <c r="S259" s="53" t="s">
        <v>1576</v>
      </c>
      <c r="T259" s="54" t="s">
        <v>1745</v>
      </c>
      <c r="U259" s="54" t="s">
        <v>112</v>
      </c>
      <c r="V259" s="27" t="str">
        <f t="shared" si="4"/>
        <v>OK</v>
      </c>
    </row>
    <row r="260" spans="1:22" ht="44.4" x14ac:dyDescent="0.35">
      <c r="A260" s="55" t="s">
        <v>285</v>
      </c>
      <c r="B260" s="55" t="s">
        <v>286</v>
      </c>
      <c r="C260" s="52">
        <v>1</v>
      </c>
      <c r="D260" s="52" t="s">
        <v>6</v>
      </c>
      <c r="E260" s="52" t="s">
        <v>8</v>
      </c>
      <c r="F260" s="52" t="s">
        <v>6</v>
      </c>
      <c r="G260" s="52"/>
      <c r="H260" s="80" t="str">
        <f>IFERROR(IF(LEN(VLOOKUP($A260,Entities!$A$1:$C$116,3,FALSE))=0,"",VLOOKUP($A260,Entities!$A$1:$C$116,3,FALSE)),"")</f>
        <v>A controlled list of values that identifies the type of QE FEE CATEGORY. Values include: Learner, Enrolment, Registration, Entry, Resit, Outcome submission, Top Up, Fall Back, Post-results Award, Certificate.</v>
      </c>
      <c r="I260" s="80" t="str">
        <f>IFERROR(IF(LEN(VLOOKUP($A260,Entities!$A$1:$D$116,4,FALSE))=0,"",VLOOKUP($A260,Entities!$A$1:$D$116,4,FALSE)),"")</f>
        <v/>
      </c>
      <c r="J260" s="80" t="str">
        <f>IFERROR(IF(LEN(VLOOKUP($A260,Entities!$A$1:$E$116,5,FALSE))=0,"",VLOOKUP($A260,Entities!$A$1:$E$116,5,FALSE)),"")</f>
        <v>Reference Entity</v>
      </c>
      <c r="K260" s="80" t="str">
        <f>IFERROR(IF(LEN(VLOOKUP($B260,Attributes!$A$1:$C$379,3,FALSE))=0,"",VLOOKUP($B260,Attributes!$A$1:$C$379,3,FALSE)),"")</f>
        <v>NVARCHAR(100)</v>
      </c>
      <c r="L260" s="80" t="str">
        <f>IFERROR(IF(LEN(VLOOKUP($B260,Attributes!$A$1:$F$379,6,FALSE))=0,"",VLOOKUP($B260,Attributes!$A$1:$F$379,6,FALSE)),"")</f>
        <v>QE_Fee_Category_Type</v>
      </c>
      <c r="M260" s="80" t="str">
        <f>IFERROR(IF(LEN(VLOOKUP($B260,Attributes!$A$1:$G$379,7,FALSE))=0,"",VLOOKUP($B260,Attributes!$A$1:$G$379,7,FALSE)),"")</f>
        <v>A controlled list of values that identifies the type of QE FEE CATEGORY. Values include: Learner, Enrolment, Registration, Entry, Resit, Outcome submission, Top Up, Fall Back, Post-results Award, Certificate.</v>
      </c>
      <c r="N260" s="80" t="str">
        <f>IFERROR(IF(LEN(VLOOKUP($B260,Attributes!$A$1:$H$379,8,FALSE))=0,"",VLOOKUP($B260,Attributes!$A$1:$H$379,8,FALSE)),"")</f>
        <v/>
      </c>
      <c r="O260" s="52"/>
      <c r="P260" s="53"/>
      <c r="Q260" s="53" t="s">
        <v>1576</v>
      </c>
      <c r="R260" s="53"/>
      <c r="S260" s="53" t="s">
        <v>1576</v>
      </c>
      <c r="T260" s="54" t="s">
        <v>1703</v>
      </c>
      <c r="U260" s="54" t="s">
        <v>286</v>
      </c>
      <c r="V260" s="27" t="str">
        <f t="shared" si="4"/>
        <v>OK</v>
      </c>
    </row>
    <row r="261" spans="1:22" ht="33.299999999999997" x14ac:dyDescent="0.35">
      <c r="A261" s="78" t="s">
        <v>1763</v>
      </c>
      <c r="B261" s="78" t="s">
        <v>1764</v>
      </c>
      <c r="C261" s="52">
        <v>1</v>
      </c>
      <c r="D261" s="52" t="s">
        <v>6</v>
      </c>
      <c r="E261" s="52" t="s">
        <v>8</v>
      </c>
      <c r="F261" s="52" t="s">
        <v>6</v>
      </c>
      <c r="G261" s="52"/>
      <c r="H261" s="80" t="str">
        <f>IFERROR(IF(LEN(VLOOKUP($A261,Entities!$A$1:$C$116,3,FALSE))=0,"",VLOOKUP($A261,Entities!$A$1:$C$116,3,FALSE)),"")</f>
        <v>A controlled list of geographical administrative zones for QUALIFICATION ELEMENTS.</v>
      </c>
      <c r="I261" s="80" t="str">
        <f>IFERROR(IF(LEN(VLOOKUP($A261,Entities!$A$1:$D$116,4,FALSE))=0,"",VLOOKUP($A261,Entities!$A$1:$D$116,4,FALSE)),"")</f>
        <v>Currently used only by CIE to allocate ASSESSABLEs to CIE administrative zones.</v>
      </c>
      <c r="J261" s="80" t="str">
        <f>IFERROR(IF(LEN(VLOOKUP($A261,Entities!$A$1:$E$116,5,FALSE))=0,"",VLOOKUP($A261,Entities!$A$1:$E$116,5,FALSE)),"")</f>
        <v>Reference Entity</v>
      </c>
      <c r="K261" s="80" t="str">
        <f>IFERROR(IF(LEN(VLOOKUP($B261,Attributes!$A$1:$C$379,3,FALSE))=0,"",VLOOKUP($B261,Attributes!$A$1:$C$379,3,FALSE)),"")</f>
        <v>NVARCHAR(20)</v>
      </c>
      <c r="L261" s="80" t="str">
        <f>IFERROR(IF(LEN(VLOOKUP($B261,Attributes!$A$1:$F$379,6,FALSE))=0,"",VLOOKUP($B261,Attributes!$A$1:$F$379,6,FALSE)),"")</f>
        <v>QE Geog Zone</v>
      </c>
      <c r="M261" s="80" t="str">
        <f>IFERROR(IF(LEN(VLOOKUP($B261,Attributes!$A$1:$G$379,7,FALSE))=0,"",VLOOKUP($B261,Attributes!$A$1:$G$379,7,FALSE)),"")</f>
        <v>A controlled list of geographical administrative zones for QUALIFICATION ELEMENTS.</v>
      </c>
      <c r="N261" s="80" t="str">
        <f>IFERROR(IF(LEN(VLOOKUP($B261,Attributes!$A$1:$H$379,8,FALSE))=0,"",VLOOKUP($B261,Attributes!$A$1:$H$379,8,FALSE)),"")</f>
        <v>Assessables can be allocated to different geographical administrative zones.
CIE will use this to distinguish their administrative zones.</v>
      </c>
      <c r="O261" s="52"/>
      <c r="P261" s="53"/>
      <c r="Q261" s="53" t="s">
        <v>1576</v>
      </c>
      <c r="R261" s="53"/>
      <c r="S261" s="53" t="s">
        <v>1576</v>
      </c>
      <c r="T261" s="54" t="s">
        <v>1704</v>
      </c>
      <c r="U261" s="54" t="s">
        <v>1764</v>
      </c>
      <c r="V261" s="27" t="str">
        <f t="shared" si="4"/>
        <v>OK</v>
      </c>
    </row>
    <row r="262" spans="1:22" ht="22.2" x14ac:dyDescent="0.35">
      <c r="A262" s="55" t="s">
        <v>486</v>
      </c>
      <c r="B262" s="55" t="s">
        <v>490</v>
      </c>
      <c r="C262" s="52">
        <v>1</v>
      </c>
      <c r="D262" s="52" t="s">
        <v>6</v>
      </c>
      <c r="E262" s="52" t="s">
        <v>6</v>
      </c>
      <c r="F262" s="52" t="s">
        <v>6</v>
      </c>
      <c r="G262" s="52" t="s">
        <v>1579</v>
      </c>
      <c r="H262" s="80" t="str">
        <f>IFERROR(IF(LEN(VLOOKUP($A262,Entities!$A$1:$C$116,3,FALSE))=0,"",VLOOKUP($A262,Entities!$A$1:$C$116,3,FALSE)),"")</f>
        <v>The association of Performance Points to a specific Grade within the context of a QUAL PERFORMANCE TABLE QE.</v>
      </c>
      <c r="I262" s="80" t="str">
        <f>IFERROR(IF(LEN(VLOOKUP($A262,Entities!$A$1:$D$116,4,FALSE))=0,"",VLOOKUP($A262,Entities!$A$1:$D$116,4,FALSE)),"")</f>
        <v/>
      </c>
      <c r="J262" s="80" t="str">
        <f>IFERROR(IF(LEN(VLOOKUP($A262,Entities!$A$1:$E$116,5,FALSE))=0,"",VLOOKUP($A262,Entities!$A$1:$E$116,5,FALSE)),"")</f>
        <v xml:space="preserve">QE Performance Measure </v>
      </c>
      <c r="K262" s="80" t="str">
        <f>IFERROR(IF(LEN(VLOOKUP($B262,Attributes!$A$1:$C$379,3,FALSE))=0,"",VLOOKUP($B262,Attributes!$A$1:$C$379,3,FALSE)),"")</f>
        <v>NVARCHAR(50)</v>
      </c>
      <c r="L262" s="80" t="str">
        <f>IFERROR(IF(LEN(VLOOKUP($B262,Attributes!$A$1:$F$379,6,FALSE))=0,"",VLOOKUP($B262,Attributes!$A$1:$F$379,6,FALSE)),"")</f>
        <v>Performance_Administrator</v>
      </c>
      <c r="M262" s="80" t="str">
        <f>IFERROR(IF(LEN(VLOOKUP($B262,Attributes!$A$1:$G$379,7,FALSE))=0,"",VLOOKUP($B262,Attributes!$A$1:$G$379,7,FALSE)),"")</f>
        <v>The administrator of the QUAL PERFORMANCE TABLE. Examples include "England", "Wales". "DFE".</v>
      </c>
      <c r="N262" s="80" t="str">
        <f>IFERROR(IF(LEN(VLOOKUP($B262,Attributes!$A$1:$H$379,8,FALSE))=0,"",VLOOKUP($B262,Attributes!$A$1:$H$379,8,FALSE)),"")</f>
        <v/>
      </c>
      <c r="O262" s="52"/>
      <c r="P262" s="53"/>
      <c r="Q262" s="53" t="s">
        <v>422</v>
      </c>
      <c r="R262" s="53"/>
      <c r="S262" s="54" t="s">
        <v>422</v>
      </c>
      <c r="T262" s="54" t="s">
        <v>1620</v>
      </c>
      <c r="U262" s="54" t="s">
        <v>490</v>
      </c>
      <c r="V262" s="27" t="str">
        <f t="shared" si="4"/>
        <v>OK</v>
      </c>
    </row>
    <row r="263" spans="1:22" ht="33.299999999999997" x14ac:dyDescent="0.35">
      <c r="A263" s="55" t="s">
        <v>486</v>
      </c>
      <c r="B263" s="55" t="s">
        <v>489</v>
      </c>
      <c r="C263" s="52">
        <v>2</v>
      </c>
      <c r="D263" s="52" t="s">
        <v>6</v>
      </c>
      <c r="E263" s="52" t="s">
        <v>6</v>
      </c>
      <c r="F263" s="52" t="s">
        <v>6</v>
      </c>
      <c r="G263" s="52" t="s">
        <v>1579</v>
      </c>
      <c r="H263" s="80" t="str">
        <f>IFERROR(IF(LEN(VLOOKUP($A263,Entities!$A$1:$C$116,3,FALSE))=0,"",VLOOKUP($A263,Entities!$A$1:$C$116,3,FALSE)),"")</f>
        <v>The association of Performance Points to a specific Grade within the context of a QUAL PERFORMANCE TABLE QE.</v>
      </c>
      <c r="I263" s="80" t="str">
        <f>IFERROR(IF(LEN(VLOOKUP($A263,Entities!$A$1:$D$116,4,FALSE))=0,"",VLOOKUP($A263,Entities!$A$1:$D$116,4,FALSE)),"")</f>
        <v/>
      </c>
      <c r="J263" s="80" t="str">
        <f>IFERROR(IF(LEN(VLOOKUP($A263,Entities!$A$1:$E$116,5,FALSE))=0,"",VLOOKUP($A263,Entities!$A$1:$E$116,5,FALSE)),"")</f>
        <v xml:space="preserve">QE Performance Measure </v>
      </c>
      <c r="K263" s="80" t="str">
        <f>IFERROR(IF(LEN(VLOOKUP($B263,Attributes!$A$1:$C$379,3,FALSE))=0,"",VLOOKUP($B263,Attributes!$A$1:$C$379,3,FALSE)),"")</f>
        <v>NVARCHAR(50)</v>
      </c>
      <c r="L263" s="80" t="str">
        <f>IFERROR(IF(LEN(VLOOKUP($B263,Attributes!$A$1:$F$379,6,FALSE))=0,"",VLOOKUP($B263,Attributes!$A$1:$F$379,6,FALSE)),"")</f>
        <v>QE_Performance_Table_Type</v>
      </c>
      <c r="M263" s="80" t="str">
        <f>IFERROR(IF(LEN(VLOOKUP($B263,Attributes!$A$1:$G$379,7,FALSE))=0,"",VLOOKUP($B263,Attributes!$A$1:$G$379,7,FALSE)),"")</f>
        <v>A controlled list of values that identifies the various Learning Stages used by a QUAL PERFORMANCE TABLEs. Values include "Key Stage 4", "Post 16".</v>
      </c>
      <c r="N263" s="80" t="str">
        <f>IFERROR(IF(LEN(VLOOKUP($B263,Attributes!$A$1:$H$379,8,FALSE))=0,"",VLOOKUP($B263,Attributes!$A$1:$H$379,8,FALSE)),"")</f>
        <v>Additional values for this controlled List will be advised in Best Practice once consultation is complete.</v>
      </c>
      <c r="O263" s="52"/>
      <c r="P263" s="53"/>
      <c r="Q263" s="53" t="s">
        <v>422</v>
      </c>
      <c r="R263" s="53"/>
      <c r="S263" s="54" t="s">
        <v>422</v>
      </c>
      <c r="T263" s="54" t="s">
        <v>1620</v>
      </c>
      <c r="U263" s="54" t="s">
        <v>489</v>
      </c>
      <c r="V263" s="27" t="str">
        <f t="shared" si="4"/>
        <v>OK</v>
      </c>
    </row>
    <row r="264" spans="1:22" ht="22.2" x14ac:dyDescent="0.35">
      <c r="A264" s="55" t="s">
        <v>486</v>
      </c>
      <c r="B264" s="55" t="s">
        <v>488</v>
      </c>
      <c r="C264" s="52">
        <v>3</v>
      </c>
      <c r="D264" s="52" t="s">
        <v>6</v>
      </c>
      <c r="E264" s="52" t="s">
        <v>6</v>
      </c>
      <c r="F264" s="52" t="s">
        <v>6</v>
      </c>
      <c r="G264" s="52" t="s">
        <v>1579</v>
      </c>
      <c r="H264" s="80" t="str">
        <f>IFERROR(IF(LEN(VLOOKUP($A264,Entities!$A$1:$C$116,3,FALSE))=0,"",VLOOKUP($A264,Entities!$A$1:$C$116,3,FALSE)),"")</f>
        <v>The association of Performance Points to a specific Grade within the context of a QUAL PERFORMANCE TABLE QE.</v>
      </c>
      <c r="I264" s="80" t="str">
        <f>IFERROR(IF(LEN(VLOOKUP($A264,Entities!$A$1:$D$116,4,FALSE))=0,"",VLOOKUP($A264,Entities!$A$1:$D$116,4,FALSE)),"")</f>
        <v/>
      </c>
      <c r="J264" s="80" t="str">
        <f>IFERROR(IF(LEN(VLOOKUP($A264,Entities!$A$1:$E$116,5,FALSE))=0,"",VLOOKUP($A264,Entities!$A$1:$E$116,5,FALSE)),"")</f>
        <v xml:space="preserve">QE Performance Measure </v>
      </c>
      <c r="K264" s="80" t="str">
        <f>IFERROR(IF(LEN(VLOOKUP($B264,Attributes!$A$1:$C$379,3,FALSE))=0,"",VLOOKUP($B264,Attributes!$A$1:$C$379,3,FALSE)),"")</f>
        <v>DATE</v>
      </c>
      <c r="L264" s="80" t="str">
        <f>IFERROR(IF(LEN(VLOOKUP($B264,Attributes!$A$1:$F$379,6,FALSE))=0,"",VLOOKUP($B264,Attributes!$A$1:$F$379,6,FALSE)),"")</f>
        <v/>
      </c>
      <c r="M264" s="80" t="str">
        <f>IFERROR(IF(LEN(VLOOKUP($B264,Attributes!$A$1:$G$379,7,FALSE))=0,"",VLOOKUP($B264,Attributes!$A$1:$G$379,7,FALSE)),"")</f>
        <v>The date from which the QUAL PERFORMANCE TABLE is effective.</v>
      </c>
      <c r="N264" s="80" t="str">
        <f>IFERROR(IF(LEN(VLOOKUP($B264,Attributes!$A$1:$H$379,8,FALSE))=0,"",VLOOKUP($B264,Attributes!$A$1:$H$379,8,FALSE)),"")</f>
        <v/>
      </c>
      <c r="O264" s="52"/>
      <c r="P264" s="53"/>
      <c r="Q264" s="53" t="s">
        <v>422</v>
      </c>
      <c r="R264" s="53"/>
      <c r="S264" s="54" t="s">
        <v>422</v>
      </c>
      <c r="T264" s="54" t="s">
        <v>1620</v>
      </c>
      <c r="U264" s="54" t="s">
        <v>488</v>
      </c>
      <c r="V264" s="27" t="str">
        <f t="shared" si="4"/>
        <v>OK</v>
      </c>
    </row>
    <row r="265" spans="1:22" ht="33.299999999999997" x14ac:dyDescent="0.35">
      <c r="A265" s="55" t="s">
        <v>486</v>
      </c>
      <c r="B265" s="55" t="s">
        <v>7</v>
      </c>
      <c r="C265" s="52">
        <v>4</v>
      </c>
      <c r="D265" s="52" t="s">
        <v>6</v>
      </c>
      <c r="E265" s="52" t="s">
        <v>6</v>
      </c>
      <c r="F265" s="52" t="s">
        <v>6</v>
      </c>
      <c r="G265" s="52"/>
      <c r="H265" s="80" t="str">
        <f>IFERROR(IF(LEN(VLOOKUP($A265,Entities!$A$1:$C$116,3,FALSE))=0,"",VLOOKUP($A265,Entities!$A$1:$C$116,3,FALSE)),"")</f>
        <v>The association of Performance Points to a specific Grade within the context of a QUAL PERFORMANCE TABLE QE.</v>
      </c>
      <c r="I265" s="80" t="str">
        <f>IFERROR(IF(LEN(VLOOKUP($A265,Entities!$A$1:$D$116,4,FALSE))=0,"",VLOOKUP($A265,Entities!$A$1:$D$116,4,FALSE)),"")</f>
        <v/>
      </c>
      <c r="J265" s="80" t="str">
        <f>IFERROR(IF(LEN(VLOOKUP($A265,Entities!$A$1:$E$116,5,FALSE))=0,"",VLOOKUP($A265,Entities!$A$1:$E$116,5,FALSE)),"")</f>
        <v xml:space="preserve">QE Performance Measure </v>
      </c>
      <c r="K265" s="80" t="str">
        <f>IFERROR(IF(LEN(VLOOKUP($B265,Attributes!$A$1:$C$379,3,FALSE))=0,"",VLOOKUP($B265,Attributes!$A$1:$C$379,3,FALSE)),"")</f>
        <v>NVARCHAR(32)</v>
      </c>
      <c r="L265" s="80" t="str">
        <f>IFERROR(IF(LEN(VLOOKUP($B265,Attributes!$A$1:$F$379,6,FALSE))=0,"",VLOOKUP($B265,Attributes!$A$1:$F$379,6,FALSE)),"")</f>
        <v/>
      </c>
      <c r="M265" s="80" t="str">
        <f>IFERROR(IF(LEN(VLOOKUP($B265,Attributes!$A$1:$G$379,7,FALSE))=0,"",VLOOKUP($B265,Attributes!$A$1:$G$379,7,FALSE)),"")</f>
        <v>A value that denotes and distinguishes the PARTY.</v>
      </c>
      <c r="N265" s="80" t="str">
        <f>IFERROR(IF(LEN(VLOOKUP($B265,Attributes!$A$1:$H$379,8,FALSE))=0,"",VLOOKUP($B265,Attributes!$A$1:$H$379,8,FALSE)),"")</f>
        <v>In this case is an AWARDING ORGANISATION. 
Where the party is an awarding organisation the JCQCIC Awarding Organisation Id must be used.</v>
      </c>
      <c r="O265" s="52"/>
      <c r="P265" s="53"/>
      <c r="Q265" s="53" t="s">
        <v>422</v>
      </c>
      <c r="R265" s="53"/>
      <c r="S265" s="54" t="s">
        <v>422</v>
      </c>
      <c r="T265" s="54" t="s">
        <v>1621</v>
      </c>
      <c r="U265" s="54" t="s">
        <v>7</v>
      </c>
      <c r="V265" s="27" t="str">
        <f t="shared" si="4"/>
        <v>OK</v>
      </c>
    </row>
    <row r="266" spans="1:22" ht="33.299999999999997" x14ac:dyDescent="0.35">
      <c r="A266" s="55" t="s">
        <v>486</v>
      </c>
      <c r="B266" s="55" t="s">
        <v>15</v>
      </c>
      <c r="C266" s="52">
        <v>5</v>
      </c>
      <c r="D266" s="52" t="s">
        <v>6</v>
      </c>
      <c r="E266" s="52" t="s">
        <v>6</v>
      </c>
      <c r="F266" s="52" t="s">
        <v>6</v>
      </c>
      <c r="G266" s="52" t="s">
        <v>1579</v>
      </c>
      <c r="H266" s="80" t="str">
        <f>IFERROR(IF(LEN(VLOOKUP($A266,Entities!$A$1:$C$116,3,FALSE))=0,"",VLOOKUP($A266,Entities!$A$1:$C$116,3,FALSE)),"")</f>
        <v>The association of Performance Points to a specific Grade within the context of a QUAL PERFORMANCE TABLE QE.</v>
      </c>
      <c r="I266" s="80" t="str">
        <f>IFERROR(IF(LEN(VLOOKUP($A266,Entities!$A$1:$D$116,4,FALSE))=0,"",VLOOKUP($A266,Entities!$A$1:$D$116,4,FALSE)),"")</f>
        <v/>
      </c>
      <c r="J266" s="80" t="str">
        <f>IFERROR(IF(LEN(VLOOKUP($A266,Entities!$A$1:$E$116,5,FALSE))=0,"",VLOOKUP($A266,Entities!$A$1:$E$116,5,FALSE)),"")</f>
        <v xml:space="preserve">QE Performance Measure </v>
      </c>
      <c r="K266" s="80" t="str">
        <f>IFERROR(IF(LEN(VLOOKUP($B266,Attributes!$A$1:$C$379,3,FALSE))=0,"",VLOOKUP($B266,Attributes!$A$1:$C$379,3,FALSE)),"")</f>
        <v>NVARCHAR(50)</v>
      </c>
      <c r="L266" s="80" t="str">
        <f>IFERROR(IF(LEN(VLOOKUP($B266,Attributes!$A$1:$F$379,6,FALSE))=0,"",VLOOKUP($B266,Attributes!$A$1:$F$379,6,FALSE)),"")</f>
        <v/>
      </c>
      <c r="M266" s="80" t="str">
        <f>IFERROR(IF(LEN(VLOOKUP($B266,Attributes!$A$1:$G$379,7,FALSE))=0,"",VLOOKUP($B266,Attributes!$A$1:$G$379,7,FALSE)),"")</f>
        <v>A value that uniquely identifies a specific part of a Qualification and applies to one or more QUALIFICATION ELEMENT(s) within an AWARDING ORGANISATION.</v>
      </c>
      <c r="N266" s="80" t="str">
        <f>IFERROR(IF(LEN(VLOOKUP($B266,Attributes!$A$1:$H$379,8,FALSE))=0,"",VLOOKUP($B266,Attributes!$A$1:$H$379,8,FALSE)),"")</f>
        <v>The same value may be used for a number of QUALIFICATION ELEMENTS provided they are differentiated by Qualification_Element_Type.</v>
      </c>
      <c r="O266" s="52"/>
      <c r="P266" s="53"/>
      <c r="Q266" s="53" t="s">
        <v>422</v>
      </c>
      <c r="R266" s="53"/>
      <c r="S266" s="54" t="s">
        <v>422</v>
      </c>
      <c r="T266" s="54" t="s">
        <v>1621</v>
      </c>
      <c r="U266" s="54" t="s">
        <v>15</v>
      </c>
      <c r="V266" s="27" t="str">
        <f t="shared" si="4"/>
        <v>OK</v>
      </c>
    </row>
    <row r="267" spans="1:22" ht="33.299999999999997" x14ac:dyDescent="0.35">
      <c r="A267" s="55" t="s">
        <v>486</v>
      </c>
      <c r="B267" s="55" t="s">
        <v>16</v>
      </c>
      <c r="C267" s="52">
        <v>6</v>
      </c>
      <c r="D267" s="52" t="s">
        <v>6</v>
      </c>
      <c r="E267" s="52" t="s">
        <v>6</v>
      </c>
      <c r="F267" s="52" t="s">
        <v>6</v>
      </c>
      <c r="G267" s="52" t="s">
        <v>1579</v>
      </c>
      <c r="H267" s="80" t="str">
        <f>IFERROR(IF(LEN(VLOOKUP($A267,Entities!$A$1:$C$116,3,FALSE))=0,"",VLOOKUP($A267,Entities!$A$1:$C$116,3,FALSE)),"")</f>
        <v>The association of Performance Points to a specific Grade within the context of a QUAL PERFORMANCE TABLE QE.</v>
      </c>
      <c r="I267" s="80" t="str">
        <f>IFERROR(IF(LEN(VLOOKUP($A267,Entities!$A$1:$D$116,4,FALSE))=0,"",VLOOKUP($A267,Entities!$A$1:$D$116,4,FALSE)),"")</f>
        <v/>
      </c>
      <c r="J267" s="80" t="str">
        <f>IFERROR(IF(LEN(VLOOKUP($A267,Entities!$A$1:$E$116,5,FALSE))=0,"",VLOOKUP($A267,Entities!$A$1:$E$116,5,FALSE)),"")</f>
        <v xml:space="preserve">QE Performance Measure </v>
      </c>
      <c r="K267" s="80" t="str">
        <f>IFERROR(IF(LEN(VLOOKUP($B267,Attributes!$A$1:$C$379,3,FALSE))=0,"",VLOOKUP($B267,Attributes!$A$1:$C$379,3,FALSE)),"")</f>
        <v>NVARCHAR(32)</v>
      </c>
      <c r="L267" s="80" t="str">
        <f>IFERROR(IF(LEN(VLOOKUP($B267,Attributes!$A$1:$F$379,6,FALSE))=0,"",VLOOKUP($B267,Attributes!$A$1:$F$379,6,FALSE)),"")</f>
        <v>Qualification_Element_Type</v>
      </c>
      <c r="M267" s="80" t="str">
        <f>IFERROR(IF(LEN(VLOOKUP($B267,Attributes!$A$1:$G$379,7,FALSE))=0,"",VLOOKUP($B267,Attributes!$A$1:$G$379,7,FALSE)),"")</f>
        <v>A controlled list of values that denotes the type and behaviour of the specific QUALIFICATION ELEMENT. Values are "Scheme", "Award", "Learning Unit", "Pathway", "Assessable".</v>
      </c>
      <c r="N267" s="80" t="str">
        <f>IFERROR(IF(LEN(VLOOKUP($B267,Attributes!$A$1:$H$379,8,FALSE))=0,"",VLOOKUP($B267,Attributes!$A$1:$H$379,8,FALSE)),"")</f>
        <v/>
      </c>
      <c r="O267" s="52"/>
      <c r="P267" s="53"/>
      <c r="Q267" s="53" t="s">
        <v>422</v>
      </c>
      <c r="R267" s="53"/>
      <c r="S267" s="54" t="s">
        <v>422</v>
      </c>
      <c r="T267" s="54" t="s">
        <v>1621</v>
      </c>
      <c r="U267" s="54" t="s">
        <v>16</v>
      </c>
      <c r="V267" s="27" t="str">
        <f t="shared" si="4"/>
        <v>OK</v>
      </c>
    </row>
    <row r="268" spans="1:22" ht="33.299999999999997" x14ac:dyDescent="0.35">
      <c r="A268" s="55" t="s">
        <v>486</v>
      </c>
      <c r="B268" s="55" t="s">
        <v>120</v>
      </c>
      <c r="C268" s="52">
        <v>7</v>
      </c>
      <c r="D268" s="52" t="s">
        <v>6</v>
      </c>
      <c r="E268" s="52" t="s">
        <v>8</v>
      </c>
      <c r="F268" s="52" t="s">
        <v>6</v>
      </c>
      <c r="G268" s="52" t="s">
        <v>1579</v>
      </c>
      <c r="H268" s="80" t="str">
        <f>IFERROR(IF(LEN(VLOOKUP($A268,Entities!$A$1:$C$116,3,FALSE))=0,"",VLOOKUP($A268,Entities!$A$1:$C$116,3,FALSE)),"")</f>
        <v>The association of Performance Points to a specific Grade within the context of a QUAL PERFORMANCE TABLE QE.</v>
      </c>
      <c r="I268" s="80" t="str">
        <f>IFERROR(IF(LEN(VLOOKUP($A268,Entities!$A$1:$D$116,4,FALSE))=0,"",VLOOKUP($A268,Entities!$A$1:$D$116,4,FALSE)),"")</f>
        <v/>
      </c>
      <c r="J268" s="80" t="str">
        <f>IFERROR(IF(LEN(VLOOKUP($A268,Entities!$A$1:$E$116,5,FALSE))=0,"",VLOOKUP($A268,Entities!$A$1:$E$116,5,FALSE)),"")</f>
        <v xml:space="preserve">QE Performance Measure </v>
      </c>
      <c r="K268" s="80" t="str">
        <f>IFERROR(IF(LEN(VLOOKUP($B268,Attributes!$A$1:$C$379,3,FALSE))=0,"",VLOOKUP($B268,Attributes!$A$1:$C$379,3,FALSE)),"")</f>
        <v>NVARCHAR(50)</v>
      </c>
      <c r="L268" s="80" t="str">
        <f>IFERROR(IF(LEN(VLOOKUP($B268,Attributes!$A$1:$F$379,6,FALSE))=0,"",VLOOKUP($B268,Attributes!$A$1:$F$379,6,FALSE)),"")</f>
        <v/>
      </c>
      <c r="M268" s="80" t="str">
        <f>IFERROR(IF(LEN(VLOOKUP($B268,Attributes!$A$1:$G$379,7,FALSE))=0,"",VLOOKUP($B268,Attributes!$A$1:$G$379,7,FALSE)),"")</f>
        <v>The GRADE_NAME.</v>
      </c>
      <c r="N268" s="80" t="str">
        <f>IFERROR(IF(LEN(VLOOKUP($B268,Attributes!$A$1:$H$379,8,FALSE))=0,"",VLOOKUP($B268,Attributes!$A$1:$H$379,8,FALSE)),"")</f>
        <v/>
      </c>
      <c r="O268" s="52" t="s">
        <v>1757</v>
      </c>
      <c r="P268" s="53"/>
      <c r="Q268" s="53" t="s">
        <v>422</v>
      </c>
      <c r="R268" s="53"/>
      <c r="S268" s="54" t="s">
        <v>422</v>
      </c>
      <c r="T268" s="54" t="s">
        <v>1622</v>
      </c>
      <c r="U268" s="54" t="s">
        <v>120</v>
      </c>
      <c r="V268" s="27" t="str">
        <f t="shared" si="4"/>
        <v>OK</v>
      </c>
    </row>
    <row r="269" spans="1:22" ht="33.299999999999997" x14ac:dyDescent="0.35">
      <c r="A269" s="55" t="s">
        <v>486</v>
      </c>
      <c r="B269" s="55" t="s">
        <v>121</v>
      </c>
      <c r="C269" s="52">
        <v>8</v>
      </c>
      <c r="D269" s="52" t="s">
        <v>8</v>
      </c>
      <c r="E269" s="52" t="s">
        <v>8</v>
      </c>
      <c r="F269" s="52" t="s">
        <v>8</v>
      </c>
      <c r="G269" s="52" t="s">
        <v>1579</v>
      </c>
      <c r="H269" s="80" t="str">
        <f>IFERROR(IF(LEN(VLOOKUP($A269,Entities!$A$1:$C$116,3,FALSE))=0,"",VLOOKUP($A269,Entities!$A$1:$C$116,3,FALSE)),"")</f>
        <v>The association of Performance Points to a specific Grade within the context of a QUAL PERFORMANCE TABLE QE.</v>
      </c>
      <c r="I269" s="80" t="str">
        <f>IFERROR(IF(LEN(VLOOKUP($A269,Entities!$A$1:$D$116,4,FALSE))=0,"",VLOOKUP($A269,Entities!$A$1:$D$116,4,FALSE)),"")</f>
        <v/>
      </c>
      <c r="J269" s="80" t="str">
        <f>IFERROR(IF(LEN(VLOOKUP($A269,Entities!$A$1:$E$116,5,FALSE))=0,"",VLOOKUP($A269,Entities!$A$1:$E$116,5,FALSE)),"")</f>
        <v xml:space="preserve">QE Performance Measure </v>
      </c>
      <c r="K269" s="80" t="str">
        <f>IFERROR(IF(LEN(VLOOKUP($B269,Attributes!$A$1:$C$379,3,FALSE))=0,"",VLOOKUP($B269,Attributes!$A$1:$C$379,3,FALSE)),"")</f>
        <v>DECIMAL(6,2)</v>
      </c>
      <c r="L269" s="80" t="str">
        <f>IFERROR(IF(LEN(VLOOKUP($B269,Attributes!$A$1:$F$379,6,FALSE))=0,"",VLOOKUP($B269,Attributes!$A$1:$F$379,6,FALSE)),"")</f>
        <v/>
      </c>
      <c r="M269" s="80" t="str">
        <f>IFERROR(IF(LEN(VLOOKUP($B269,Attributes!$A$1:$G$379,7,FALSE))=0,"",VLOOKUP($B269,Attributes!$A$1:$G$379,7,FALSE)),"")</f>
        <v>The number of performance points associated with this specific QE GRADE PERFORMANCE POINTS.</v>
      </c>
      <c r="N269" s="80" t="str">
        <f>IFERROR(IF(LEN(VLOOKUP($B269,Attributes!$A$1:$H$379,8,FALSE))=0,"",VLOOKUP($B269,Attributes!$A$1:$H$379,8,FALSE)),"")</f>
        <v/>
      </c>
      <c r="O269" s="52"/>
      <c r="P269" s="53"/>
      <c r="Q269" s="53" t="s">
        <v>422</v>
      </c>
      <c r="R269" s="53"/>
      <c r="S269" s="54" t="s">
        <v>422</v>
      </c>
      <c r="T269" s="54" t="s">
        <v>1623</v>
      </c>
      <c r="U269" s="54" t="s">
        <v>121</v>
      </c>
      <c r="V269" s="27" t="str">
        <f t="shared" si="4"/>
        <v>OK</v>
      </c>
    </row>
    <row r="270" spans="1:22" ht="33.299999999999997" x14ac:dyDescent="0.35">
      <c r="A270" s="55" t="s">
        <v>486</v>
      </c>
      <c r="B270" s="55" t="s">
        <v>122</v>
      </c>
      <c r="C270" s="52">
        <v>9</v>
      </c>
      <c r="D270" s="52" t="s">
        <v>8</v>
      </c>
      <c r="E270" s="52" t="s">
        <v>8</v>
      </c>
      <c r="F270" s="52" t="s">
        <v>8</v>
      </c>
      <c r="G270" s="52" t="s">
        <v>1579</v>
      </c>
      <c r="H270" s="80" t="str">
        <f>IFERROR(IF(LEN(VLOOKUP($A270,Entities!$A$1:$C$116,3,FALSE))=0,"",VLOOKUP($A270,Entities!$A$1:$C$116,3,FALSE)),"")</f>
        <v>The association of Performance Points to a specific Grade within the context of a QUAL PERFORMANCE TABLE QE.</v>
      </c>
      <c r="I270" s="80" t="str">
        <f>IFERROR(IF(LEN(VLOOKUP($A270,Entities!$A$1:$D$116,4,FALSE))=0,"",VLOOKUP($A270,Entities!$A$1:$D$116,4,FALSE)),"")</f>
        <v/>
      </c>
      <c r="J270" s="80" t="str">
        <f>IFERROR(IF(LEN(VLOOKUP($A270,Entities!$A$1:$E$116,5,FALSE))=0,"",VLOOKUP($A270,Entities!$A$1:$E$116,5,FALSE)),"")</f>
        <v xml:space="preserve">QE Performance Measure </v>
      </c>
      <c r="K270" s="80" t="str">
        <f>IFERROR(IF(LEN(VLOOKUP($B270,Attributes!$A$1:$C$379,3,FALSE))=0,"",VLOOKUP($B270,Attributes!$A$1:$C$379,3,FALSE)),"")</f>
        <v>DECIMAL(5,2)</v>
      </c>
      <c r="L270" s="80" t="str">
        <f>IFERROR(IF(LEN(VLOOKUP($B270,Attributes!$A$1:$F$379,6,FALSE))=0,"",VLOOKUP($B270,Attributes!$A$1:$F$379,6,FALSE)),"")</f>
        <v/>
      </c>
      <c r="M270" s="80" t="str">
        <f>IFERROR(IF(LEN(VLOOKUP($B270,Attributes!$A$1:$G$379,7,FALSE))=0,"",VLOOKUP($B270,Attributes!$A$1:$G$379,7,FALSE)),"")</f>
        <v>The contribution to Level 1 threshold for the specific QE GRADE PERFORMANCE POINTS.</v>
      </c>
      <c r="N270" s="80" t="str">
        <f>IFERROR(IF(LEN(VLOOKUP($B270,Attributes!$A$1:$H$379,8,FALSE))=0,"",VLOOKUP($B270,Attributes!$A$1:$H$379,8,FALSE)),"")</f>
        <v/>
      </c>
      <c r="O270" s="52"/>
      <c r="P270" s="53"/>
      <c r="Q270" s="53" t="s">
        <v>422</v>
      </c>
      <c r="R270" s="53"/>
      <c r="S270" s="54" t="s">
        <v>422</v>
      </c>
      <c r="T270" s="54" t="s">
        <v>1623</v>
      </c>
      <c r="U270" s="54" t="s">
        <v>122</v>
      </c>
      <c r="V270" s="27" t="str">
        <f t="shared" si="4"/>
        <v>OK</v>
      </c>
    </row>
    <row r="271" spans="1:22" ht="33.299999999999997" x14ac:dyDescent="0.35">
      <c r="A271" s="55" t="s">
        <v>486</v>
      </c>
      <c r="B271" s="55" t="s">
        <v>123</v>
      </c>
      <c r="C271" s="52">
        <v>10</v>
      </c>
      <c r="D271" s="52" t="s">
        <v>8</v>
      </c>
      <c r="E271" s="52" t="s">
        <v>8</v>
      </c>
      <c r="F271" s="52" t="s">
        <v>8</v>
      </c>
      <c r="G271" s="52" t="s">
        <v>1579</v>
      </c>
      <c r="H271" s="80" t="str">
        <f>IFERROR(IF(LEN(VLOOKUP($A271,Entities!$A$1:$C$116,3,FALSE))=0,"",VLOOKUP($A271,Entities!$A$1:$C$116,3,FALSE)),"")</f>
        <v>The association of Performance Points to a specific Grade within the context of a QUAL PERFORMANCE TABLE QE.</v>
      </c>
      <c r="I271" s="80" t="str">
        <f>IFERROR(IF(LEN(VLOOKUP($A271,Entities!$A$1:$D$116,4,FALSE))=0,"",VLOOKUP($A271,Entities!$A$1:$D$116,4,FALSE)),"")</f>
        <v/>
      </c>
      <c r="J271" s="80" t="str">
        <f>IFERROR(IF(LEN(VLOOKUP($A271,Entities!$A$1:$E$116,5,FALSE))=0,"",VLOOKUP($A271,Entities!$A$1:$E$116,5,FALSE)),"")</f>
        <v xml:space="preserve">QE Performance Measure </v>
      </c>
      <c r="K271" s="80" t="str">
        <f>IFERROR(IF(LEN(VLOOKUP($B271,Attributes!$A$1:$C$379,3,FALSE))=0,"",VLOOKUP($B271,Attributes!$A$1:$C$379,3,FALSE)),"")</f>
        <v>DECIMAL(5,2)</v>
      </c>
      <c r="L271" s="80" t="str">
        <f>IFERROR(IF(LEN(VLOOKUP($B271,Attributes!$A$1:$F$379,6,FALSE))=0,"",VLOOKUP($B271,Attributes!$A$1:$F$379,6,FALSE)),"")</f>
        <v/>
      </c>
      <c r="M271" s="80" t="str">
        <f>IFERROR(IF(LEN(VLOOKUP($B271,Attributes!$A$1:$G$379,7,FALSE))=0,"",VLOOKUP($B271,Attributes!$A$1:$G$379,7,FALSE)),"")</f>
        <v>The contribution to Level 2 threshold for the specific QE GRADE PERFORMANCE POINTS.</v>
      </c>
      <c r="N271" s="80" t="str">
        <f>IFERROR(IF(LEN(VLOOKUP($B271,Attributes!$A$1:$H$379,8,FALSE))=0,"",VLOOKUP($B271,Attributes!$A$1:$H$379,8,FALSE)),"")</f>
        <v/>
      </c>
      <c r="O271" s="52"/>
      <c r="P271" s="53"/>
      <c r="Q271" s="53" t="s">
        <v>422</v>
      </c>
      <c r="R271" s="53"/>
      <c r="S271" s="54" t="s">
        <v>422</v>
      </c>
      <c r="T271" s="54" t="s">
        <v>1623</v>
      </c>
      <c r="U271" s="54" t="s">
        <v>123</v>
      </c>
      <c r="V271" s="27" t="str">
        <f t="shared" si="4"/>
        <v>OK</v>
      </c>
    </row>
    <row r="272" spans="1:22" ht="33.299999999999997" x14ac:dyDescent="0.35">
      <c r="A272" s="55" t="s">
        <v>486</v>
      </c>
      <c r="B272" s="55" t="s">
        <v>124</v>
      </c>
      <c r="C272" s="52">
        <v>11</v>
      </c>
      <c r="D272" s="52" t="s">
        <v>8</v>
      </c>
      <c r="E272" s="52" t="s">
        <v>8</v>
      </c>
      <c r="F272" s="52" t="s">
        <v>8</v>
      </c>
      <c r="G272" s="52" t="s">
        <v>1579</v>
      </c>
      <c r="H272" s="80" t="str">
        <f>IFERROR(IF(LEN(VLOOKUP($A272,Entities!$A$1:$C$116,3,FALSE))=0,"",VLOOKUP($A272,Entities!$A$1:$C$116,3,FALSE)),"")</f>
        <v>The association of Performance Points to a specific Grade within the context of a QUAL PERFORMANCE TABLE QE.</v>
      </c>
      <c r="I272" s="80" t="str">
        <f>IFERROR(IF(LEN(VLOOKUP($A272,Entities!$A$1:$D$116,4,FALSE))=0,"",VLOOKUP($A272,Entities!$A$1:$D$116,4,FALSE)),"")</f>
        <v/>
      </c>
      <c r="J272" s="80" t="str">
        <f>IFERROR(IF(LEN(VLOOKUP($A272,Entities!$A$1:$E$116,5,FALSE))=0,"",VLOOKUP($A272,Entities!$A$1:$E$116,5,FALSE)),"")</f>
        <v xml:space="preserve">QE Performance Measure </v>
      </c>
      <c r="K272" s="80" t="str">
        <f>IFERROR(IF(LEN(VLOOKUP($B272,Attributes!$A$1:$C$379,3,FALSE))=0,"",VLOOKUP($B272,Attributes!$A$1:$C$379,3,FALSE)),"")</f>
        <v>DECIMAL(5,2)</v>
      </c>
      <c r="L272" s="80" t="str">
        <f>IFERROR(IF(LEN(VLOOKUP($B272,Attributes!$A$1:$F$379,6,FALSE))=0,"",VLOOKUP($B272,Attributes!$A$1:$F$379,6,FALSE)),"")</f>
        <v/>
      </c>
      <c r="M272" s="80" t="str">
        <f>IFERROR(IF(LEN(VLOOKUP($B272,Attributes!$A$1:$G$379,7,FALSE))=0,"",VLOOKUP($B272,Attributes!$A$1:$G$379,7,FALSE)),"")</f>
        <v>The contribution to Level 3 threshold for the specific QE GRADE PERFORMANCE POINTS.</v>
      </c>
      <c r="N272" s="80" t="str">
        <f>IFERROR(IF(LEN(VLOOKUP($B272,Attributes!$A$1:$H$379,8,FALSE))=0,"",VLOOKUP($B272,Attributes!$A$1:$H$379,8,FALSE)),"")</f>
        <v/>
      </c>
      <c r="O272" s="52"/>
      <c r="P272" s="53"/>
      <c r="Q272" s="53" t="s">
        <v>422</v>
      </c>
      <c r="R272" s="53"/>
      <c r="S272" s="54" t="s">
        <v>422</v>
      </c>
      <c r="T272" s="54" t="s">
        <v>1623</v>
      </c>
      <c r="U272" s="54" t="s">
        <v>124</v>
      </c>
      <c r="V272" s="27" t="str">
        <f t="shared" si="4"/>
        <v>OK</v>
      </c>
    </row>
    <row r="273" spans="1:22" ht="22.2" x14ac:dyDescent="0.35">
      <c r="A273" s="55" t="s">
        <v>472</v>
      </c>
      <c r="B273" s="55" t="s">
        <v>7</v>
      </c>
      <c r="C273" s="52">
        <v>1</v>
      </c>
      <c r="D273" s="52" t="s">
        <v>6</v>
      </c>
      <c r="E273" s="52" t="s">
        <v>6</v>
      </c>
      <c r="F273" s="52" t="s">
        <v>6</v>
      </c>
      <c r="G273" s="52"/>
      <c r="H273" s="80" t="str">
        <f>IFERROR(IF(LEN(VLOOKUP($A273,Entities!$A$1:$C$116,3,FALSE))=0,"",VLOOKUP($A273,Entities!$A$1:$C$116,3,FALSE)),"")</f>
        <v>The association of a specific QUALIFICATION ELEMENT with a GRADE SET.</v>
      </c>
      <c r="I273" s="80" t="str">
        <f>IFERROR(IF(LEN(VLOOKUP($A273,Entities!$A$1:$D$116,4,FALSE))=0,"",VLOOKUP($A273,Entities!$A$1:$D$116,4,FALSE)),"")</f>
        <v/>
      </c>
      <c r="J273" s="80" t="str">
        <f>IFERROR(IF(LEN(VLOOKUP($A273,Entities!$A$1:$E$116,5,FALSE))=0,"",VLOOKUP($A273,Entities!$A$1:$E$116,5,FALSE)),"")</f>
        <v>QE Grade Set</v>
      </c>
      <c r="K273" s="80" t="str">
        <f>IFERROR(IF(LEN(VLOOKUP($B273,Attributes!$A$1:$C$379,3,FALSE))=0,"",VLOOKUP($B273,Attributes!$A$1:$C$379,3,FALSE)),"")</f>
        <v>NVARCHAR(32)</v>
      </c>
      <c r="L273" s="80" t="str">
        <f>IFERROR(IF(LEN(VLOOKUP($B273,Attributes!$A$1:$F$379,6,FALSE))=0,"",VLOOKUP($B273,Attributes!$A$1:$F$379,6,FALSE)),"")</f>
        <v/>
      </c>
      <c r="M273" s="80" t="str">
        <f>IFERROR(IF(LEN(VLOOKUP($B273,Attributes!$A$1:$G$379,7,FALSE))=0,"",VLOOKUP($B273,Attributes!$A$1:$G$379,7,FALSE)),"")</f>
        <v>A value that denotes and distinguishes the PARTY.</v>
      </c>
      <c r="N273" s="80" t="str">
        <f>IFERROR(IF(LEN(VLOOKUP($B273,Attributes!$A$1:$H$379,8,FALSE))=0,"",VLOOKUP($B273,Attributes!$A$1:$H$379,8,FALSE)),"")</f>
        <v>In this case is an AWARDING ORGANISATION. 
Where the party is an awarding organisation the JCQCIC Awarding Organisation Id must be used.</v>
      </c>
      <c r="O273" s="52"/>
      <c r="P273" s="53"/>
      <c r="Q273" s="53" t="s">
        <v>422</v>
      </c>
      <c r="R273" s="53"/>
      <c r="S273" s="54" t="s">
        <v>422</v>
      </c>
      <c r="T273" s="54" t="s">
        <v>1624</v>
      </c>
      <c r="U273" s="54" t="s">
        <v>7</v>
      </c>
      <c r="V273" s="27" t="str">
        <f t="shared" si="4"/>
        <v>OK</v>
      </c>
    </row>
    <row r="274" spans="1:22" ht="33.299999999999997" x14ac:dyDescent="0.35">
      <c r="A274" s="55" t="s">
        <v>472</v>
      </c>
      <c r="B274" s="55" t="s">
        <v>15</v>
      </c>
      <c r="C274" s="52">
        <v>2</v>
      </c>
      <c r="D274" s="52" t="s">
        <v>6</v>
      </c>
      <c r="E274" s="52" t="s">
        <v>6</v>
      </c>
      <c r="F274" s="52" t="s">
        <v>6</v>
      </c>
      <c r="G274" s="52" t="s">
        <v>1579</v>
      </c>
      <c r="H274" s="80" t="str">
        <f>IFERROR(IF(LEN(VLOOKUP($A274,Entities!$A$1:$C$116,3,FALSE))=0,"",VLOOKUP($A274,Entities!$A$1:$C$116,3,FALSE)),"")</f>
        <v>The association of a specific QUALIFICATION ELEMENT with a GRADE SET.</v>
      </c>
      <c r="I274" s="80" t="str">
        <f>IFERROR(IF(LEN(VLOOKUP($A274,Entities!$A$1:$D$116,4,FALSE))=0,"",VLOOKUP($A274,Entities!$A$1:$D$116,4,FALSE)),"")</f>
        <v/>
      </c>
      <c r="J274" s="80" t="str">
        <f>IFERROR(IF(LEN(VLOOKUP($A274,Entities!$A$1:$E$116,5,FALSE))=0,"",VLOOKUP($A274,Entities!$A$1:$E$116,5,FALSE)),"")</f>
        <v>QE Grade Set</v>
      </c>
      <c r="K274" s="80" t="str">
        <f>IFERROR(IF(LEN(VLOOKUP($B274,Attributes!$A$1:$C$379,3,FALSE))=0,"",VLOOKUP($B274,Attributes!$A$1:$C$379,3,FALSE)),"")</f>
        <v>NVARCHAR(50)</v>
      </c>
      <c r="L274" s="80" t="str">
        <f>IFERROR(IF(LEN(VLOOKUP($B274,Attributes!$A$1:$F$379,6,FALSE))=0,"",VLOOKUP($B274,Attributes!$A$1:$F$379,6,FALSE)),"")</f>
        <v/>
      </c>
      <c r="M274" s="80" t="str">
        <f>IFERROR(IF(LEN(VLOOKUP($B274,Attributes!$A$1:$G$379,7,FALSE))=0,"",VLOOKUP($B274,Attributes!$A$1:$G$379,7,FALSE)),"")</f>
        <v>A value that uniquely identifies a specific part of a Qualification and applies to one or more QUALIFICATION ELEMENT(s) within an AWARDING ORGANISATION.</v>
      </c>
      <c r="N274" s="80" t="str">
        <f>IFERROR(IF(LEN(VLOOKUP($B274,Attributes!$A$1:$H$379,8,FALSE))=0,"",VLOOKUP($B274,Attributes!$A$1:$H$379,8,FALSE)),"")</f>
        <v>The same value may be used for a number of QUALIFICATION ELEMENTS provided they are differentiated by Qualification_Element_Type.</v>
      </c>
      <c r="O274" s="52"/>
      <c r="P274" s="53"/>
      <c r="Q274" s="53" t="s">
        <v>422</v>
      </c>
      <c r="R274" s="53"/>
      <c r="S274" s="54" t="s">
        <v>422</v>
      </c>
      <c r="T274" s="54" t="s">
        <v>1624</v>
      </c>
      <c r="U274" s="54" t="s">
        <v>15</v>
      </c>
      <c r="V274" s="27" t="str">
        <f t="shared" si="4"/>
        <v>OK</v>
      </c>
    </row>
    <row r="275" spans="1:22" ht="33.299999999999997" x14ac:dyDescent="0.35">
      <c r="A275" s="55" t="s">
        <v>472</v>
      </c>
      <c r="B275" s="55" t="s">
        <v>16</v>
      </c>
      <c r="C275" s="52">
        <v>3</v>
      </c>
      <c r="D275" s="52" t="s">
        <v>6</v>
      </c>
      <c r="E275" s="52" t="s">
        <v>6</v>
      </c>
      <c r="F275" s="52" t="s">
        <v>6</v>
      </c>
      <c r="G275" s="52" t="s">
        <v>1579</v>
      </c>
      <c r="H275" s="80" t="str">
        <f>IFERROR(IF(LEN(VLOOKUP($A275,Entities!$A$1:$C$116,3,FALSE))=0,"",VLOOKUP($A275,Entities!$A$1:$C$116,3,FALSE)),"")</f>
        <v>The association of a specific QUALIFICATION ELEMENT with a GRADE SET.</v>
      </c>
      <c r="I275" s="80" t="str">
        <f>IFERROR(IF(LEN(VLOOKUP($A275,Entities!$A$1:$D$116,4,FALSE))=0,"",VLOOKUP($A275,Entities!$A$1:$D$116,4,FALSE)),"")</f>
        <v/>
      </c>
      <c r="J275" s="80" t="str">
        <f>IFERROR(IF(LEN(VLOOKUP($A275,Entities!$A$1:$E$116,5,FALSE))=0,"",VLOOKUP($A275,Entities!$A$1:$E$116,5,FALSE)),"")</f>
        <v>QE Grade Set</v>
      </c>
      <c r="K275" s="80" t="str">
        <f>IFERROR(IF(LEN(VLOOKUP($B275,Attributes!$A$1:$C$379,3,FALSE))=0,"",VLOOKUP($B275,Attributes!$A$1:$C$379,3,FALSE)),"")</f>
        <v>NVARCHAR(32)</v>
      </c>
      <c r="L275" s="80" t="str">
        <f>IFERROR(IF(LEN(VLOOKUP($B275,Attributes!$A$1:$F$379,6,FALSE))=0,"",VLOOKUP($B275,Attributes!$A$1:$F$379,6,FALSE)),"")</f>
        <v>Qualification_Element_Type</v>
      </c>
      <c r="M275" s="80" t="str">
        <f>IFERROR(IF(LEN(VLOOKUP($B275,Attributes!$A$1:$G$379,7,FALSE))=0,"",VLOOKUP($B275,Attributes!$A$1:$G$379,7,FALSE)),"")</f>
        <v>A controlled list of values that denotes the type and behaviour of the specific QUALIFICATION ELEMENT. Values are "Scheme", "Award", "Learning Unit", "Pathway", "Assessable".</v>
      </c>
      <c r="N275" s="80" t="str">
        <f>IFERROR(IF(LEN(VLOOKUP($B275,Attributes!$A$1:$H$379,8,FALSE))=0,"",VLOOKUP($B275,Attributes!$A$1:$H$379,8,FALSE)),"")</f>
        <v/>
      </c>
      <c r="O275" s="52"/>
      <c r="P275" s="53"/>
      <c r="Q275" s="53" t="s">
        <v>422</v>
      </c>
      <c r="R275" s="53"/>
      <c r="S275" s="54" t="s">
        <v>422</v>
      </c>
      <c r="T275" s="54" t="s">
        <v>1624</v>
      </c>
      <c r="U275" s="54" t="s">
        <v>16</v>
      </c>
      <c r="V275" s="27" t="str">
        <f t="shared" si="4"/>
        <v>OK</v>
      </c>
    </row>
    <row r="276" spans="1:22" ht="22.2" x14ac:dyDescent="0.35">
      <c r="A276" s="55" t="s">
        <v>472</v>
      </c>
      <c r="B276" s="55" t="s">
        <v>119</v>
      </c>
      <c r="C276" s="52">
        <v>4</v>
      </c>
      <c r="D276" s="52" t="s">
        <v>6</v>
      </c>
      <c r="E276" s="52" t="s">
        <v>6</v>
      </c>
      <c r="F276" s="52" t="s">
        <v>6</v>
      </c>
      <c r="G276" s="52" t="s">
        <v>1579</v>
      </c>
      <c r="H276" s="80" t="str">
        <f>IFERROR(IF(LEN(VLOOKUP($A276,Entities!$A$1:$C$116,3,FALSE))=0,"",VLOOKUP($A276,Entities!$A$1:$C$116,3,FALSE)),"")</f>
        <v>The association of a specific QUALIFICATION ELEMENT with a GRADE SET.</v>
      </c>
      <c r="I276" s="80" t="str">
        <f>IFERROR(IF(LEN(VLOOKUP($A276,Entities!$A$1:$D$116,4,FALSE))=0,"",VLOOKUP($A276,Entities!$A$1:$D$116,4,FALSE)),"")</f>
        <v/>
      </c>
      <c r="J276" s="80" t="str">
        <f>IFERROR(IF(LEN(VLOOKUP($A276,Entities!$A$1:$E$116,5,FALSE))=0,"",VLOOKUP($A276,Entities!$A$1:$E$116,5,FALSE)),"")</f>
        <v>QE Grade Set</v>
      </c>
      <c r="K276" s="80" t="str">
        <f>IFERROR(IF(LEN(VLOOKUP($B276,Attributes!$A$1:$C$379,3,FALSE))=0,"",VLOOKUP($B276,Attributes!$A$1:$C$379,3,FALSE)),"")</f>
        <v>NVARCHAR(32)</v>
      </c>
      <c r="L276" s="80" t="str">
        <f>IFERROR(IF(LEN(VLOOKUP($B276,Attributes!$A$1:$F$379,6,FALSE))=0,"",VLOOKUP($B276,Attributes!$A$1:$F$379,6,FALSE)),"")</f>
        <v>Party_Id_Administrator</v>
      </c>
      <c r="M276" s="80" t="str">
        <f>IFERROR(IF(LEN(VLOOKUP($B276,Attributes!$A$1:$G$379,7,FALSE))=0,"",VLOOKUP($B276,Attributes!$A$1:$G$379,7,FALSE)),"")</f>
        <v>A value that denotes and distinguishes the PARTY.</v>
      </c>
      <c r="N276" s="80" t="str">
        <f>IFERROR(IF(LEN(VLOOKUP($B276,Attributes!$A$1:$H$379,8,FALSE))=0,"",VLOOKUP($B276,Attributes!$A$1:$H$379,8,FALSE)),"")</f>
        <v/>
      </c>
      <c r="O276" s="52" t="s">
        <v>1496</v>
      </c>
      <c r="P276" s="53"/>
      <c r="Q276" s="53" t="s">
        <v>422</v>
      </c>
      <c r="R276" s="53"/>
      <c r="S276" s="54" t="s">
        <v>422</v>
      </c>
      <c r="T276" s="54" t="s">
        <v>1625</v>
      </c>
      <c r="U276" s="54" t="s">
        <v>119</v>
      </c>
      <c r="V276" s="27" t="str">
        <f t="shared" si="4"/>
        <v>OK</v>
      </c>
    </row>
    <row r="277" spans="1:22" ht="22.2" x14ac:dyDescent="0.35">
      <c r="A277" s="55" t="s">
        <v>472</v>
      </c>
      <c r="B277" s="55" t="s">
        <v>457</v>
      </c>
      <c r="C277" s="52">
        <v>5</v>
      </c>
      <c r="D277" s="52" t="s">
        <v>6</v>
      </c>
      <c r="E277" s="52" t="s">
        <v>6</v>
      </c>
      <c r="F277" s="52" t="s">
        <v>6</v>
      </c>
      <c r="G277" s="52" t="s">
        <v>1579</v>
      </c>
      <c r="H277" s="80" t="str">
        <f>IFERROR(IF(LEN(VLOOKUP($A277,Entities!$A$1:$C$116,3,FALSE))=0,"",VLOOKUP($A277,Entities!$A$1:$C$116,3,FALSE)),"")</f>
        <v>The association of a specific QUALIFICATION ELEMENT with a GRADE SET.</v>
      </c>
      <c r="I277" s="80" t="str">
        <f>IFERROR(IF(LEN(VLOOKUP($A277,Entities!$A$1:$D$116,4,FALSE))=0,"",VLOOKUP($A277,Entities!$A$1:$D$116,4,FALSE)),"")</f>
        <v/>
      </c>
      <c r="J277" s="80" t="str">
        <f>IFERROR(IF(LEN(VLOOKUP($A277,Entities!$A$1:$E$116,5,FALSE))=0,"",VLOOKUP($A277,Entities!$A$1:$E$116,5,FALSE)),"")</f>
        <v>QE Grade Set</v>
      </c>
      <c r="K277" s="80" t="str">
        <f>IFERROR(IF(LEN(VLOOKUP($B277,Attributes!$A$1:$C$379,3,FALSE))=0,"",VLOOKUP($B277,Attributes!$A$1:$C$379,3,FALSE)),"")</f>
        <v>NVARCHAR(50)</v>
      </c>
      <c r="L277" s="80" t="str">
        <f>IFERROR(IF(LEN(VLOOKUP($B277,Attributes!$A$1:$F$379,6,FALSE))=0,"",VLOOKUP($B277,Attributes!$A$1:$F$379,6,FALSE)),"")</f>
        <v/>
      </c>
      <c r="M277" s="80" t="str">
        <f>IFERROR(IF(LEN(VLOOKUP($B277,Attributes!$A$1:$G$379,7,FALSE))=0,"",VLOOKUP($B277,Attributes!$A$1:$G$379,7,FALSE)),"")</f>
        <v>The identifier of the GRADE SET.</v>
      </c>
      <c r="N277" s="80" t="str">
        <f>IFERROR(IF(LEN(VLOOKUP($B277,Attributes!$A$1:$H$379,8,FALSE))=0,"",VLOOKUP($B277,Attributes!$A$1:$H$379,8,FALSE)),"")</f>
        <v/>
      </c>
      <c r="O277" s="52"/>
      <c r="P277" s="53"/>
      <c r="Q277" s="53" t="s">
        <v>422</v>
      </c>
      <c r="R277" s="53"/>
      <c r="S277" s="54" t="s">
        <v>422</v>
      </c>
      <c r="T277" s="54" t="s">
        <v>1625</v>
      </c>
      <c r="U277" s="54" t="s">
        <v>457</v>
      </c>
      <c r="V277" s="27" t="str">
        <f t="shared" si="4"/>
        <v>OK</v>
      </c>
    </row>
    <row r="278" spans="1:22" ht="22.2" x14ac:dyDescent="0.35">
      <c r="A278" s="55" t="s">
        <v>472</v>
      </c>
      <c r="B278" s="55" t="s">
        <v>475</v>
      </c>
      <c r="C278" s="52">
        <v>6</v>
      </c>
      <c r="D278" s="52" t="s">
        <v>8</v>
      </c>
      <c r="E278" s="52" t="s">
        <v>8</v>
      </c>
      <c r="F278" s="52" t="s">
        <v>8</v>
      </c>
      <c r="G278" s="52" t="s">
        <v>1579</v>
      </c>
      <c r="H278" s="80" t="str">
        <f>IFERROR(IF(LEN(VLOOKUP($A278,Entities!$A$1:$C$116,3,FALSE))=0,"",VLOOKUP($A278,Entities!$A$1:$C$116,3,FALSE)),"")</f>
        <v>The association of a specific QUALIFICATION ELEMENT with a GRADE SET.</v>
      </c>
      <c r="I278" s="80" t="str">
        <f>IFERROR(IF(LEN(VLOOKUP($A278,Entities!$A$1:$D$116,4,FALSE))=0,"",VLOOKUP($A278,Entities!$A$1:$D$116,4,FALSE)),"")</f>
        <v/>
      </c>
      <c r="J278" s="80" t="str">
        <f>IFERROR(IF(LEN(VLOOKUP($A278,Entities!$A$1:$E$116,5,FALSE))=0,"",VLOOKUP($A278,Entities!$A$1:$E$116,5,FALSE)),"")</f>
        <v>QE Grade Set</v>
      </c>
      <c r="K278" s="80" t="str">
        <f>IFERROR(IF(LEN(VLOOKUP($B278,Attributes!$A$1:$C$379,3,FALSE))=0,"",VLOOKUP($B278,Attributes!$A$1:$C$379,3,FALSE)),"")</f>
        <v>DATE</v>
      </c>
      <c r="L278" s="80" t="str">
        <f>IFERROR(IF(LEN(VLOOKUP($B278,Attributes!$A$1:$F$379,6,FALSE))=0,"",VLOOKUP($B278,Attributes!$A$1:$F$379,6,FALSE)),"")</f>
        <v/>
      </c>
      <c r="M278" s="80" t="str">
        <f>IFERROR(IF(LEN(VLOOKUP($B278,Attributes!$A$1:$G$379,7,FALSE))=0,"",VLOOKUP($B278,Attributes!$A$1:$G$379,7,FALSE)),"")</f>
        <v>The date from which this QE GRADE SET is effective.</v>
      </c>
      <c r="N278" s="80" t="str">
        <f>IFERROR(IF(LEN(VLOOKUP($B278,Attributes!$A$1:$H$379,8,FALSE))=0,"",VLOOKUP($B278,Attributes!$A$1:$H$379,8,FALSE)),"")</f>
        <v>This is the first date the QE Grade Set is applicable to the Qualification Element - Award (qualification) or Learning Unit (unit)</v>
      </c>
      <c r="O278" s="52"/>
      <c r="P278" s="53"/>
      <c r="Q278" s="53" t="s">
        <v>422</v>
      </c>
      <c r="R278" s="53"/>
      <c r="S278" s="54" t="s">
        <v>422</v>
      </c>
      <c r="T278" s="54" t="s">
        <v>1626</v>
      </c>
      <c r="U278" s="54" t="s">
        <v>475</v>
      </c>
      <c r="V278" s="27" t="str">
        <f t="shared" si="4"/>
        <v>OK</v>
      </c>
    </row>
    <row r="279" spans="1:22" ht="22.2" x14ac:dyDescent="0.35">
      <c r="A279" s="55" t="s">
        <v>472</v>
      </c>
      <c r="B279" s="55" t="s">
        <v>474</v>
      </c>
      <c r="C279" s="52">
        <v>7</v>
      </c>
      <c r="D279" s="52" t="s">
        <v>8</v>
      </c>
      <c r="E279" s="52" t="s">
        <v>8</v>
      </c>
      <c r="F279" s="52" t="s">
        <v>8</v>
      </c>
      <c r="G279" s="52" t="s">
        <v>1579</v>
      </c>
      <c r="H279" s="80" t="str">
        <f>IFERROR(IF(LEN(VLOOKUP($A279,Entities!$A$1:$C$116,3,FALSE))=0,"",VLOOKUP($A279,Entities!$A$1:$C$116,3,FALSE)),"")</f>
        <v>The association of a specific QUALIFICATION ELEMENT with a GRADE SET.</v>
      </c>
      <c r="I279" s="80" t="str">
        <f>IFERROR(IF(LEN(VLOOKUP($A279,Entities!$A$1:$D$116,4,FALSE))=0,"",VLOOKUP($A279,Entities!$A$1:$D$116,4,FALSE)),"")</f>
        <v/>
      </c>
      <c r="J279" s="80" t="str">
        <f>IFERROR(IF(LEN(VLOOKUP($A279,Entities!$A$1:$E$116,5,FALSE))=0,"",VLOOKUP($A279,Entities!$A$1:$E$116,5,FALSE)),"")</f>
        <v>QE Grade Set</v>
      </c>
      <c r="K279" s="80" t="str">
        <f>IFERROR(IF(LEN(VLOOKUP($B279,Attributes!$A$1:$C$379,3,FALSE))=0,"",VLOOKUP($B279,Attributes!$A$1:$C$379,3,FALSE)),"")</f>
        <v>DATE</v>
      </c>
      <c r="L279" s="80" t="str">
        <f>IFERROR(IF(LEN(VLOOKUP($B279,Attributes!$A$1:$F$379,6,FALSE))=0,"",VLOOKUP($B279,Attributes!$A$1:$F$379,6,FALSE)),"")</f>
        <v/>
      </c>
      <c r="M279" s="80" t="str">
        <f>IFERROR(IF(LEN(VLOOKUP($B279,Attributes!$A$1:$G$379,7,FALSE))=0,"",VLOOKUP($B279,Attributes!$A$1:$G$379,7,FALSE)),"")</f>
        <v>The date from which this QE GRADE SET ceases to be effective.</v>
      </c>
      <c r="N279" s="80" t="str">
        <f>IFERROR(IF(LEN(VLOOKUP($B279,Attributes!$A$1:$H$379,8,FALSE))=0,"",VLOOKUP($B279,Attributes!$A$1:$H$379,8,FALSE)),"")</f>
        <v>This is the last date the QE Grade Set is applicable to the Qualification Element - Award (qualification) or Learning Unit (unit)</v>
      </c>
      <c r="O279" s="52"/>
      <c r="P279" s="53"/>
      <c r="Q279" s="53" t="s">
        <v>422</v>
      </c>
      <c r="R279" s="53"/>
      <c r="S279" s="54" t="s">
        <v>422</v>
      </c>
      <c r="T279" s="54" t="s">
        <v>1626</v>
      </c>
      <c r="U279" s="54" t="s">
        <v>474</v>
      </c>
      <c r="V279" s="27" t="str">
        <f t="shared" si="4"/>
        <v>OK</v>
      </c>
    </row>
    <row r="280" spans="1:22" ht="111" x14ac:dyDescent="0.35">
      <c r="A280" s="55" t="s">
        <v>170</v>
      </c>
      <c r="B280" s="55" t="s">
        <v>7</v>
      </c>
      <c r="C280" s="52">
        <v>1</v>
      </c>
      <c r="D280" s="52" t="s">
        <v>6</v>
      </c>
      <c r="E280" s="52" t="s">
        <v>6</v>
      </c>
      <c r="F280" s="52" t="s">
        <v>6</v>
      </c>
      <c r="G280" s="52"/>
      <c r="H280" s="80" t="str">
        <f>IFERROR(IF(LEN(VLOOKUP($A280,Entities!$A$1:$C$116,3,FALSE))=0,"",VLOOKUP($A280,Entities!$A$1:$C$116,3,FALSE)),"")</f>
        <v>The LEARNER(s) BOOKED on a QE BOOKING</v>
      </c>
      <c r="I280" s="80" t="str">
        <f>IFERROR(IF(LEN(VLOOKUP($A280,Entities!$A$1:$D$116,4,FALSE))=0,"",VLOOKUP($A280,Entities!$A$1:$D$116,4,FALSE)),"")</f>
        <v/>
      </c>
      <c r="J280" s="80" t="str">
        <f>IFERROR(IF(LEN(VLOOKUP($A280,Entities!$A$1:$E$116,5,FALSE))=0,"",VLOOKUP($A280,Entities!$A$1:$E$116,5,FALSE)),"")</f>
        <v>QE Learner Booking</v>
      </c>
      <c r="K280" s="80" t="str">
        <f>IFERROR(IF(LEN(VLOOKUP($B280,Attributes!$A$1:$C$379,3,FALSE))=0,"",VLOOKUP($B280,Attributes!$A$1:$C$379,3,FALSE)),"")</f>
        <v>NVARCHAR(32)</v>
      </c>
      <c r="L280" s="80" t="str">
        <f>IFERROR(IF(LEN(VLOOKUP($B280,Attributes!$A$1:$F$379,6,FALSE))=0,"",VLOOKUP($B280,Attributes!$A$1:$F$379,6,FALSE)),"")</f>
        <v/>
      </c>
      <c r="M280" s="80" t="str">
        <f>IFERROR(IF(LEN(VLOOKUP($B280,Attributes!$A$1:$G$379,7,FALSE))=0,"",VLOOKUP($B280,Attributes!$A$1:$G$379,7,FALSE)),"")</f>
        <v>A value that denotes and distinguishes the PARTY.</v>
      </c>
      <c r="N280" s="80" t="str">
        <f>IFERROR(IF(LEN(VLOOKUP($B280,Attributes!$A$1:$H$379,8,FALSE))=0,"",VLOOKUP($B280,Attributes!$A$1:$H$379,8,FALSE)),"")</f>
        <v>In this case is an AWARDING ORGANISATION. 
Where the party is an awarding organisation the JCQCIC Awarding Organisation Id must be used.</v>
      </c>
      <c r="O280" s="52"/>
      <c r="P280" s="53"/>
      <c r="Q280" s="53" t="s">
        <v>812</v>
      </c>
      <c r="R280" s="53" t="s">
        <v>819</v>
      </c>
      <c r="S280" s="54" t="s">
        <v>811</v>
      </c>
      <c r="T280" s="54" t="s">
        <v>1627</v>
      </c>
      <c r="U280" s="54" t="s">
        <v>7</v>
      </c>
      <c r="V280" s="27" t="str">
        <f t="shared" si="4"/>
        <v>OK</v>
      </c>
    </row>
    <row r="281" spans="1:22" ht="111" x14ac:dyDescent="0.35">
      <c r="A281" s="55" t="s">
        <v>170</v>
      </c>
      <c r="B281" s="55" t="s">
        <v>40</v>
      </c>
      <c r="C281" s="52">
        <v>2</v>
      </c>
      <c r="D281" s="52" t="s">
        <v>6</v>
      </c>
      <c r="E281" s="52" t="s">
        <v>6</v>
      </c>
      <c r="F281" s="52" t="s">
        <v>6</v>
      </c>
      <c r="G281" s="52"/>
      <c r="H281" s="80" t="str">
        <f>IFERROR(IF(LEN(VLOOKUP($A281,Entities!$A$1:$C$116,3,FALSE))=0,"",VLOOKUP($A281,Entities!$A$1:$C$116,3,FALSE)),"")</f>
        <v>The LEARNER(s) BOOKED on a QE BOOKING</v>
      </c>
      <c r="I281" s="80" t="str">
        <f>IFERROR(IF(LEN(VLOOKUP($A281,Entities!$A$1:$D$116,4,FALSE))=0,"",VLOOKUP($A281,Entities!$A$1:$D$116,4,FALSE)),"")</f>
        <v/>
      </c>
      <c r="J281" s="80" t="str">
        <f>IFERROR(IF(LEN(VLOOKUP($A281,Entities!$A$1:$E$116,5,FALSE))=0,"",VLOOKUP($A281,Entities!$A$1:$E$116,5,FALSE)),"")</f>
        <v>QE Learner Booking</v>
      </c>
      <c r="K281" s="80" t="str">
        <f>IFERROR(IF(LEN(VLOOKUP($B281,Attributes!$A$1:$C$379,3,FALSE))=0,"",VLOOKUP($B281,Attributes!$A$1:$C$379,3,FALSE)),"")</f>
        <v>NVARCHAR(32)</v>
      </c>
      <c r="L281" s="80" t="str">
        <f>IFERROR(IF(LEN(VLOOKUP($B281,Attributes!$A$1:$F$379,6,FALSE))=0,"",VLOOKUP($B281,Attributes!$A$1:$F$379,6,FALSE)),"")</f>
        <v/>
      </c>
      <c r="M281" s="80" t="str">
        <f>IFERROR(IF(LEN(VLOOKUP($B281,Attributes!$A$1:$G$379,7,FALSE))=0,"",VLOOKUP($B281,Attributes!$A$1:$G$379,7,FALSE)),"")</f>
        <v>A value that denotes and distinguishes the PARTY.</v>
      </c>
      <c r="N281" s="80" t="str">
        <f>IFERROR(IF(LEN(VLOOKUP($B281,Attributes!$A$1:$H$379,8,FALSE))=0,"",VLOOKUP($B281,Attributes!$A$1:$H$379,8,FALSE)),"")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281" s="52"/>
      <c r="P281" s="53" t="s">
        <v>307</v>
      </c>
      <c r="Q281" s="53" t="s">
        <v>812</v>
      </c>
      <c r="R281" s="53" t="s">
        <v>421</v>
      </c>
      <c r="S281" s="54" t="s">
        <v>821</v>
      </c>
      <c r="T281" s="54" t="s">
        <v>1627</v>
      </c>
      <c r="U281" s="54" t="s">
        <v>40</v>
      </c>
      <c r="V281" s="27" t="str">
        <f t="shared" si="4"/>
        <v>OK</v>
      </c>
    </row>
    <row r="282" spans="1:22" ht="111" x14ac:dyDescent="0.35">
      <c r="A282" s="55" t="s">
        <v>170</v>
      </c>
      <c r="B282" s="55" t="s">
        <v>15</v>
      </c>
      <c r="C282" s="52">
        <v>3</v>
      </c>
      <c r="D282" s="52" t="s">
        <v>6</v>
      </c>
      <c r="E282" s="52" t="s">
        <v>6</v>
      </c>
      <c r="F282" s="52" t="s">
        <v>6</v>
      </c>
      <c r="G282" s="52" t="s">
        <v>1579</v>
      </c>
      <c r="H282" s="80" t="str">
        <f>IFERROR(IF(LEN(VLOOKUP($A282,Entities!$A$1:$C$116,3,FALSE))=0,"",VLOOKUP($A282,Entities!$A$1:$C$116,3,FALSE)),"")</f>
        <v>The LEARNER(s) BOOKED on a QE BOOKING</v>
      </c>
      <c r="I282" s="80" t="str">
        <f>IFERROR(IF(LEN(VLOOKUP($A282,Entities!$A$1:$D$116,4,FALSE))=0,"",VLOOKUP($A282,Entities!$A$1:$D$116,4,FALSE)),"")</f>
        <v/>
      </c>
      <c r="J282" s="80" t="str">
        <f>IFERROR(IF(LEN(VLOOKUP($A282,Entities!$A$1:$E$116,5,FALSE))=0,"",VLOOKUP($A282,Entities!$A$1:$E$116,5,FALSE)),"")</f>
        <v>QE Learner Booking</v>
      </c>
      <c r="K282" s="80" t="str">
        <f>IFERROR(IF(LEN(VLOOKUP($B282,Attributes!$A$1:$C$379,3,FALSE))=0,"",VLOOKUP($B282,Attributes!$A$1:$C$379,3,FALSE)),"")</f>
        <v>NVARCHAR(50)</v>
      </c>
      <c r="L282" s="80" t="str">
        <f>IFERROR(IF(LEN(VLOOKUP($B282,Attributes!$A$1:$F$379,6,FALSE))=0,"",VLOOKUP($B282,Attributes!$A$1:$F$379,6,FALSE)),"")</f>
        <v/>
      </c>
      <c r="M282" s="80" t="str">
        <f>IFERROR(IF(LEN(VLOOKUP($B282,Attributes!$A$1:$G$379,7,FALSE))=0,"",VLOOKUP($B282,Attributes!$A$1:$G$379,7,FALSE)),"")</f>
        <v>A value that uniquely identifies a specific part of a Qualification and applies to one or more QUALIFICATION ELEMENT(s) within an AWARDING ORGANISATION.</v>
      </c>
      <c r="N282" s="80" t="str">
        <f>IFERROR(IF(LEN(VLOOKUP($B282,Attributes!$A$1:$H$379,8,FALSE))=0,"",VLOOKUP($B282,Attributes!$A$1:$H$379,8,FALSE)),"")</f>
        <v>The same value may be used for a number of QUALIFICATION ELEMENTS provided they are differentiated by Qualification_Element_Type.</v>
      </c>
      <c r="O282" s="52"/>
      <c r="P282" s="53" t="s">
        <v>306</v>
      </c>
      <c r="Q282" s="53" t="s">
        <v>812</v>
      </c>
      <c r="R282" s="53"/>
      <c r="S282" s="54" t="s">
        <v>812</v>
      </c>
      <c r="T282" s="54" t="s">
        <v>1627</v>
      </c>
      <c r="U282" s="54" t="s">
        <v>15</v>
      </c>
      <c r="V282" s="27" t="str">
        <f t="shared" si="4"/>
        <v>OK</v>
      </c>
    </row>
    <row r="283" spans="1:22" ht="111" x14ac:dyDescent="0.35">
      <c r="A283" s="55" t="s">
        <v>170</v>
      </c>
      <c r="B283" s="55" t="s">
        <v>16</v>
      </c>
      <c r="C283" s="52">
        <v>4</v>
      </c>
      <c r="D283" s="52" t="s">
        <v>6</v>
      </c>
      <c r="E283" s="52" t="s">
        <v>6</v>
      </c>
      <c r="F283" s="52" t="s">
        <v>6</v>
      </c>
      <c r="G283" s="52" t="s">
        <v>1579</v>
      </c>
      <c r="H283" s="80" t="str">
        <f>IFERROR(IF(LEN(VLOOKUP($A283,Entities!$A$1:$C$116,3,FALSE))=0,"",VLOOKUP($A283,Entities!$A$1:$C$116,3,FALSE)),"")</f>
        <v>The LEARNER(s) BOOKED on a QE BOOKING</v>
      </c>
      <c r="I283" s="80" t="str">
        <f>IFERROR(IF(LEN(VLOOKUP($A283,Entities!$A$1:$D$116,4,FALSE))=0,"",VLOOKUP($A283,Entities!$A$1:$D$116,4,FALSE)),"")</f>
        <v/>
      </c>
      <c r="J283" s="80" t="str">
        <f>IFERROR(IF(LEN(VLOOKUP($A283,Entities!$A$1:$E$116,5,FALSE))=0,"",VLOOKUP($A283,Entities!$A$1:$E$116,5,FALSE)),"")</f>
        <v>QE Learner Booking</v>
      </c>
      <c r="K283" s="80" t="str">
        <f>IFERROR(IF(LEN(VLOOKUP($B283,Attributes!$A$1:$C$379,3,FALSE))=0,"",VLOOKUP($B283,Attributes!$A$1:$C$379,3,FALSE)),"")</f>
        <v>NVARCHAR(32)</v>
      </c>
      <c r="L283" s="80" t="str">
        <f>IFERROR(IF(LEN(VLOOKUP($B283,Attributes!$A$1:$F$379,6,FALSE))=0,"",VLOOKUP($B283,Attributes!$A$1:$F$379,6,FALSE)),"")</f>
        <v>Qualification_Element_Type</v>
      </c>
      <c r="M283" s="80" t="str">
        <f>IFERROR(IF(LEN(VLOOKUP($B283,Attributes!$A$1:$G$379,7,FALSE))=0,"",VLOOKUP($B283,Attributes!$A$1:$G$379,7,FALSE)),"")</f>
        <v>A controlled list of values that denotes the type and behaviour of the specific QUALIFICATION ELEMENT. Values are "Scheme", "Award", "Learning Unit", "Pathway", "Assessable".</v>
      </c>
      <c r="N283" s="80" t="str">
        <f>IFERROR(IF(LEN(VLOOKUP($B283,Attributes!$A$1:$H$379,8,FALSE))=0,"",VLOOKUP($B283,Attributes!$A$1:$H$379,8,FALSE)),"")</f>
        <v/>
      </c>
      <c r="O283" s="52"/>
      <c r="P283" s="53"/>
      <c r="Q283" s="53" t="s">
        <v>812</v>
      </c>
      <c r="R283" s="53"/>
      <c r="S283" s="54" t="s">
        <v>812</v>
      </c>
      <c r="T283" s="54" t="s">
        <v>1627</v>
      </c>
      <c r="U283" s="54" t="s">
        <v>16</v>
      </c>
      <c r="V283" s="27" t="str">
        <f t="shared" si="4"/>
        <v>OK</v>
      </c>
    </row>
    <row r="284" spans="1:22" ht="188.7" x14ac:dyDescent="0.35">
      <c r="A284" s="55" t="s">
        <v>170</v>
      </c>
      <c r="B284" s="55" t="s">
        <v>98</v>
      </c>
      <c r="C284" s="52">
        <v>5</v>
      </c>
      <c r="D284" s="52" t="s">
        <v>6</v>
      </c>
      <c r="E284" s="52" t="s">
        <v>6</v>
      </c>
      <c r="F284" s="52" t="s">
        <v>6</v>
      </c>
      <c r="G284" s="52" t="s">
        <v>1579</v>
      </c>
      <c r="H284" s="80" t="str">
        <f>IFERROR(IF(LEN(VLOOKUP($A284,Entities!$A$1:$C$116,3,FALSE))=0,"",VLOOKUP($A284,Entities!$A$1:$C$116,3,FALSE)),"")</f>
        <v>The LEARNER(s) BOOKED on a QE BOOKING</v>
      </c>
      <c r="I284" s="80" t="str">
        <f>IFERROR(IF(LEN(VLOOKUP($A284,Entities!$A$1:$D$116,4,FALSE))=0,"",VLOOKUP($A284,Entities!$A$1:$D$116,4,FALSE)),"")</f>
        <v/>
      </c>
      <c r="J284" s="80" t="str">
        <f>IFERROR(IF(LEN(VLOOKUP($A284,Entities!$A$1:$E$116,5,FALSE))=0,"",VLOOKUP($A284,Entities!$A$1:$E$116,5,FALSE)),"")</f>
        <v>QE Learner Booking</v>
      </c>
      <c r="K284" s="80" t="str">
        <f>IFERROR(IF(LEN(VLOOKUP($B284,Attributes!$A$1:$C$379,3,FALSE))=0,"",VLOOKUP($B284,Attributes!$A$1:$C$379,3,FALSE)),"")</f>
        <v>DATETIME DAY TO SECOND</v>
      </c>
      <c r="L284" s="80" t="str">
        <f>IFERROR(IF(LEN(VLOOKUP($B284,Attributes!$A$1:$F$379,6,FALSE))=0,"",VLOOKUP($B284,Attributes!$A$1:$F$379,6,FALSE)),"")</f>
        <v/>
      </c>
      <c r="M284" s="80" t="str">
        <f>IFERROR(IF(LEN(VLOOKUP($B284,Attributes!$A$1:$G$379,7,FALSE))=0,"",VLOOKUP($B284,Attributes!$A$1:$G$379,7,FALSE)),"")</f>
        <v>The effective date and time of the QE AVAILABILITY.</v>
      </c>
      <c r="N284" s="80" t="str">
        <f>IFERROR(IF(LEN(VLOOKUP($B284,Attributes!$A$1:$H$379,8,FALSE))=0,"",VLOOKUP($B284,Attributes!$A$1:$H$379,8,FALSE)),"")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284" s="52"/>
      <c r="P284" s="53"/>
      <c r="Q284" s="53" t="s">
        <v>812</v>
      </c>
      <c r="R284" s="53"/>
      <c r="S284" s="54" t="s">
        <v>812</v>
      </c>
      <c r="T284" s="54" t="s">
        <v>1627</v>
      </c>
      <c r="U284" s="54" t="s">
        <v>98</v>
      </c>
      <c r="V284" s="27" t="str">
        <f t="shared" si="4"/>
        <v>OK</v>
      </c>
    </row>
    <row r="285" spans="1:22" ht="111" x14ac:dyDescent="0.35">
      <c r="A285" s="55" t="s">
        <v>170</v>
      </c>
      <c r="B285" s="55" t="s">
        <v>312</v>
      </c>
      <c r="C285" s="52">
        <v>6</v>
      </c>
      <c r="D285" s="52" t="s">
        <v>6</v>
      </c>
      <c r="E285" s="52" t="s">
        <v>6</v>
      </c>
      <c r="F285" s="52" t="s">
        <v>6</v>
      </c>
      <c r="G285" s="52" t="s">
        <v>1579</v>
      </c>
      <c r="H285" s="80" t="str">
        <f>IFERROR(IF(LEN(VLOOKUP($A285,Entities!$A$1:$C$116,3,FALSE))=0,"",VLOOKUP($A285,Entities!$A$1:$C$116,3,FALSE)),"")</f>
        <v>The LEARNER(s) BOOKED on a QE BOOKING</v>
      </c>
      <c r="I285" s="80" t="str">
        <f>IFERROR(IF(LEN(VLOOKUP($A285,Entities!$A$1:$D$116,4,FALSE))=0,"",VLOOKUP($A285,Entities!$A$1:$D$116,4,FALSE)),"")</f>
        <v/>
      </c>
      <c r="J285" s="80" t="str">
        <f>IFERROR(IF(LEN(VLOOKUP($A285,Entities!$A$1:$E$116,5,FALSE))=0,"",VLOOKUP($A285,Entities!$A$1:$E$116,5,FALSE)),"")</f>
        <v>QE Learner Booking</v>
      </c>
      <c r="K285" s="80" t="str">
        <f>IFERROR(IF(LEN(VLOOKUP($B285,Attributes!$A$1:$C$379,3,FALSE))=0,"",VLOOKUP($B285,Attributes!$A$1:$C$379,3,FALSE)),"")</f>
        <v>DATETIME DAY TO SECOND</v>
      </c>
      <c r="L285" s="80" t="str">
        <f>IFERROR(IF(LEN(VLOOKUP($B285,Attributes!$A$1:$F$379,6,FALSE))=0,"",VLOOKUP($B285,Attributes!$A$1:$F$379,6,FALSE)),"")</f>
        <v/>
      </c>
      <c r="M285" s="80" t="str">
        <f>IFERROR(IF(LEN(VLOOKUP($B285,Attributes!$A$1:$G$379,7,FALSE))=0,"",VLOOKUP($B285,Attributes!$A$1:$G$379,7,FALSE)),"")</f>
        <v>The specific date and time that the QE BOOKING was created.</v>
      </c>
      <c r="N285" s="80" t="str">
        <f>IFERROR(IF(LEN(VLOOKUP($B285,Attributes!$A$1:$H$379,8,FALSE))=0,"",VLOOKUP($B285,Attributes!$A$1:$H$379,8,FALSE)),"")</f>
        <v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v>
      </c>
      <c r="O285" s="52"/>
      <c r="P285" s="53"/>
      <c r="Q285" s="53" t="s">
        <v>812</v>
      </c>
      <c r="R285" s="53"/>
      <c r="S285" s="54" t="s">
        <v>812</v>
      </c>
      <c r="T285" s="54" t="s">
        <v>1627</v>
      </c>
      <c r="U285" s="54" t="s">
        <v>312</v>
      </c>
      <c r="V285" s="27" t="str">
        <f t="shared" si="4"/>
        <v>OK</v>
      </c>
    </row>
    <row r="286" spans="1:22" ht="111" x14ac:dyDescent="0.35">
      <c r="A286" s="55" t="s">
        <v>170</v>
      </c>
      <c r="B286" s="55" t="s">
        <v>12</v>
      </c>
      <c r="C286" s="52">
        <v>7</v>
      </c>
      <c r="D286" s="52" t="s">
        <v>6</v>
      </c>
      <c r="E286" s="52" t="s">
        <v>6</v>
      </c>
      <c r="F286" s="52" t="s">
        <v>6</v>
      </c>
      <c r="G286" s="52"/>
      <c r="H286" s="80" t="str">
        <f>IFERROR(IF(LEN(VLOOKUP($A286,Entities!$A$1:$C$116,3,FALSE))=0,"",VLOOKUP($A286,Entities!$A$1:$C$116,3,FALSE)),"")</f>
        <v>The LEARNER(s) BOOKED on a QE BOOKING</v>
      </c>
      <c r="I286" s="80" t="str">
        <f>IFERROR(IF(LEN(VLOOKUP($A286,Entities!$A$1:$D$116,4,FALSE))=0,"",VLOOKUP($A286,Entities!$A$1:$D$116,4,FALSE)),"")</f>
        <v/>
      </c>
      <c r="J286" s="80" t="str">
        <f>IFERROR(IF(LEN(VLOOKUP($A286,Entities!$A$1:$E$116,5,FALSE))=0,"",VLOOKUP($A286,Entities!$A$1:$E$116,5,FALSE)),"")</f>
        <v>QE Learner Booking</v>
      </c>
      <c r="K286" s="80" t="str">
        <f>IFERROR(IF(LEN(VLOOKUP($B286,Attributes!$A$1:$C$379,3,FALSE))=0,"",VLOOKUP($B286,Attributes!$A$1:$C$379,3,FALSE)),"")</f>
        <v>NVARCHAR(32)</v>
      </c>
      <c r="L286" s="80" t="str">
        <f>IFERROR(IF(LEN(VLOOKUP($B286,Attributes!$A$1:$F$379,6,FALSE))=0,"",VLOOKUP($B286,Attributes!$A$1:$F$379,6,FALSE)),"")</f>
        <v/>
      </c>
      <c r="M286" s="80" t="str">
        <f>IFERROR(IF(LEN(VLOOKUP($B286,Attributes!$A$1:$G$379,7,FALSE))=0,"",VLOOKUP($B286,Attributes!$A$1:$G$379,7,FALSE)),"")</f>
        <v>A value that denotes and distinguishes the PARTY.</v>
      </c>
      <c r="N286" s="80" t="str">
        <f>IFERROR(IF(LEN(VLOOKUP($B286,Attributes!$A$1:$H$379,8,FALSE))=0,"",VLOOKUP($B286,Attributes!$A$1:$H$379,8,FALSE)),"")</f>
        <v>In this case is a LEARNER. Where the party is a learner, the MIS Assigned Learner Identifier must be used.</v>
      </c>
      <c r="O286" s="52" t="s">
        <v>864</v>
      </c>
      <c r="P286" s="53" t="s">
        <v>306</v>
      </c>
      <c r="Q286" s="53" t="s">
        <v>812</v>
      </c>
      <c r="R286" s="53" t="s">
        <v>818</v>
      </c>
      <c r="S286" s="54" t="s">
        <v>810</v>
      </c>
      <c r="T286" s="54" t="s">
        <v>1627</v>
      </c>
      <c r="U286" s="54" t="s">
        <v>12</v>
      </c>
      <c r="V286" s="27" t="str">
        <f t="shared" si="4"/>
        <v>OK</v>
      </c>
    </row>
    <row r="287" spans="1:22" ht="155.4" x14ac:dyDescent="0.35">
      <c r="A287" s="55" t="s">
        <v>170</v>
      </c>
      <c r="B287" s="55" t="s">
        <v>171</v>
      </c>
      <c r="C287" s="52">
        <v>8</v>
      </c>
      <c r="D287" s="52" t="s">
        <v>8</v>
      </c>
      <c r="E287" s="52" t="s">
        <v>8</v>
      </c>
      <c r="F287" s="52" t="s">
        <v>8</v>
      </c>
      <c r="G287" s="52" t="s">
        <v>1579</v>
      </c>
      <c r="H287" s="80" t="str">
        <f>IFERROR(IF(LEN(VLOOKUP($A287,Entities!$A$1:$C$116,3,FALSE))=0,"",VLOOKUP($A287,Entities!$A$1:$C$116,3,FALSE)),"")</f>
        <v>The LEARNER(s) BOOKED on a QE BOOKING</v>
      </c>
      <c r="I287" s="80" t="str">
        <f>IFERROR(IF(LEN(VLOOKUP($A287,Entities!$A$1:$D$116,4,FALSE))=0,"",VLOOKUP($A287,Entities!$A$1:$D$116,4,FALSE)),"")</f>
        <v/>
      </c>
      <c r="J287" s="80" t="str">
        <f>IFERROR(IF(LEN(VLOOKUP($A287,Entities!$A$1:$E$116,5,FALSE))=0,"",VLOOKUP($A287,Entities!$A$1:$E$116,5,FALSE)),"")</f>
        <v>QE Learner Booking</v>
      </c>
      <c r="K287" s="80" t="str">
        <f>IFERROR(IF(LEN(VLOOKUP($B287,Attributes!$A$1:$C$379,3,FALSE))=0,"",VLOOKUP($B287,Attributes!$A$1:$C$379,3,FALSE)),"")</f>
        <v>NVARCHAR(4)</v>
      </c>
      <c r="L287" s="80" t="str">
        <f>IFERROR(IF(LEN(VLOOKUP($B287,Attributes!$A$1:$F$379,6,FALSE))=0,"",VLOOKUP($B287,Attributes!$A$1:$F$379,6,FALSE)),"")</f>
        <v/>
      </c>
      <c r="M287" s="80" t="str">
        <f>IFERROR(IF(LEN(VLOOKUP($B287,Attributes!$A$1:$G$379,7,FALSE))=0,"",VLOOKUP($B287,Attributes!$A$1:$G$379,7,FALSE)),"")</f>
        <v>A number allocated to a LEARNER at a CENTRE on behalf of an AWARDING ORGANISATION because the LEARNER is undertaking a General Qualification. The CENTRE ensures that the 4 digit number is always unique for a LEARNER / AWARDING ORGANISATION relationship within the context of a Series and the CENTRE.</v>
      </c>
      <c r="N287" s="80" t="str">
        <f>IFERROR(IF(LEN(VLOOKUP($B287,Attributes!$A$1:$H$379,8,FALSE))=0,"",VLOOKUP($B287,Attributes!$A$1:$H$379,8,FALSE)),"")</f>
        <v>An individual LEARNER within a single CENTRE may not have more than a single AO Candidate Number for each Series within which they are undertaking a General Qualification.
This GQ specific 4 digit learner identifier is used in centres for seating plans, attendance records, etc., on the basis that it can be memorised by learners. It cannot be used as a primary identifier. 
Provision of this learner identifier may be mandated in the Product Catalogue using the attribute QE_Preference and the value “4 digit candidate number required for booking”. GQ Awarding Organisations are likely to require all centres to provide this identifier during the transition to ULN use. 
Since the candidate number is provided with booking, rather than learner data, it must be provided with all orders for products with this preference set. This is necessary because orders cannot be updated in the same way as learner details ie there is no Amend Order transaction type.</v>
      </c>
      <c r="O287" s="52"/>
      <c r="P287" s="53" t="s">
        <v>306</v>
      </c>
      <c r="Q287" s="53" t="s">
        <v>812</v>
      </c>
      <c r="R287" s="53" t="s">
        <v>816</v>
      </c>
      <c r="S287" s="54" t="s">
        <v>808</v>
      </c>
      <c r="T287" s="54" t="s">
        <v>1600</v>
      </c>
      <c r="U287" s="54" t="s">
        <v>171</v>
      </c>
      <c r="V287" s="27" t="str">
        <f t="shared" si="4"/>
        <v>OK</v>
      </c>
    </row>
    <row r="288" spans="1:22" ht="111" x14ac:dyDescent="0.35">
      <c r="A288" s="55" t="s">
        <v>170</v>
      </c>
      <c r="B288" s="55" t="s">
        <v>261</v>
      </c>
      <c r="C288" s="52">
        <v>9</v>
      </c>
      <c r="D288" s="52" t="s">
        <v>8</v>
      </c>
      <c r="E288" s="52" t="s">
        <v>8</v>
      </c>
      <c r="F288" s="52" t="s">
        <v>8</v>
      </c>
      <c r="G288" s="52" t="s">
        <v>1579</v>
      </c>
      <c r="H288" s="80" t="str">
        <f>IFERROR(IF(LEN(VLOOKUP($A288,Entities!$A$1:$C$116,3,FALSE))=0,"",VLOOKUP($A288,Entities!$A$1:$C$116,3,FALSE)),"")</f>
        <v>The LEARNER(s) BOOKED on a QE BOOKING</v>
      </c>
      <c r="I288" s="80" t="str">
        <f>IFERROR(IF(LEN(VLOOKUP($A288,Entities!$A$1:$D$116,4,FALSE))=0,"",VLOOKUP($A288,Entities!$A$1:$D$116,4,FALSE)),"")</f>
        <v/>
      </c>
      <c r="J288" s="80" t="str">
        <f>IFERROR(IF(LEN(VLOOKUP($A288,Entities!$A$1:$E$116,5,FALSE))=0,"",VLOOKUP($A288,Entities!$A$1:$E$116,5,FALSE)),"")</f>
        <v>QE Learner Booking</v>
      </c>
      <c r="K288" s="80" t="str">
        <f>IFERROR(IF(LEN(VLOOKUP($B288,Attributes!$A$1:$C$379,3,FALSE))=0,"",VLOOKUP($B288,Attributes!$A$1:$C$379,3,FALSE)),"")</f>
        <v>NVARCHAR(7)</v>
      </c>
      <c r="L288" s="80" t="str">
        <f>IFERROR(IF(LEN(VLOOKUP($B288,Attributes!$A$1:$F$379,6,FALSE))=0,"",VLOOKUP($B288,Attributes!$A$1:$F$379,6,FALSE)),"")</f>
        <v/>
      </c>
      <c r="M288" s="80" t="str">
        <f>IFERROR(IF(LEN(VLOOKUP($B288,Attributes!$A$1:$G$379,7,FALSE))=0,"",VLOOKUP($B288,Attributes!$A$1:$G$379,7,FALSE)),"")</f>
        <v>An AWARDING ORGANISATION Assigned Identifier for a LEARNER that is associated with a specific QUALIFICATION ELEMENT.</v>
      </c>
      <c r="N288" s="80" t="str">
        <f>IFERROR(IF(LEN(VLOOKUP($B288,Attributes!$A$1:$H$379,8,FALSE))=0,"",VLOOKUP($B288,Attributes!$A$1:$H$379,8,FALSE)),"")</f>
        <v>It is only unique within the context of the AWARDING ORGANISATION / LEARNER / QUALIFICATION ELEMENT relationship. A LEARNER will possibly be issued more than one. Modern Apprenticeship Scheme (MAS) will use a common Identifier for all QE within the Modern Apprenticeship Scheme (for example, Key Skills, BTEC and NVQ).
This is currently required by Pearson, but should be phased out by the start of A2C operation.  If it is not phased out, provision of this learner identifier may be mandated in the Product Catalogue using the attribute QE_Preference and the value “Awarding Organisation assigned learner identifier which is specific to this qualification is required for this booking”.</v>
      </c>
      <c r="O288" s="52"/>
      <c r="P288" s="53"/>
      <c r="Q288" s="53" t="s">
        <v>812</v>
      </c>
      <c r="R288" s="53" t="s">
        <v>818</v>
      </c>
      <c r="S288" s="54" t="s">
        <v>810</v>
      </c>
      <c r="T288" s="54" t="s">
        <v>1600</v>
      </c>
      <c r="U288" s="54" t="s">
        <v>261</v>
      </c>
      <c r="V288" s="27" t="str">
        <f t="shared" si="4"/>
        <v>OK</v>
      </c>
    </row>
    <row r="289" spans="1:22" ht="111" x14ac:dyDescent="0.35">
      <c r="A289" s="55" t="s">
        <v>170</v>
      </c>
      <c r="B289" s="55" t="s">
        <v>172</v>
      </c>
      <c r="C289" s="52">
        <v>10</v>
      </c>
      <c r="D289" s="52" t="s">
        <v>8</v>
      </c>
      <c r="E289" s="52" t="s">
        <v>8</v>
      </c>
      <c r="F289" s="52" t="s">
        <v>8</v>
      </c>
      <c r="G289" s="52" t="s">
        <v>1579</v>
      </c>
      <c r="H289" s="80" t="str">
        <f>IFERROR(IF(LEN(VLOOKUP($A289,Entities!$A$1:$C$116,3,FALSE))=0,"",VLOOKUP($A289,Entities!$A$1:$C$116,3,FALSE)),"")</f>
        <v>The LEARNER(s) BOOKED on a QE BOOKING</v>
      </c>
      <c r="I289" s="80" t="str">
        <f>IFERROR(IF(LEN(VLOOKUP($A289,Entities!$A$1:$D$116,4,FALSE))=0,"",VLOOKUP($A289,Entities!$A$1:$D$116,4,FALSE)),"")</f>
        <v/>
      </c>
      <c r="J289" s="80" t="str">
        <f>IFERROR(IF(LEN(VLOOKUP($A289,Entities!$A$1:$E$116,5,FALSE))=0,"",VLOOKUP($A289,Entities!$A$1:$E$116,5,FALSE)),"")</f>
        <v>QE Learner Booking</v>
      </c>
      <c r="K289" s="80" t="str">
        <f>IFERROR(IF(LEN(VLOOKUP($B289,Attributes!$A$1:$C$379,3,FALSE))=0,"",VLOOKUP($B289,Attributes!$A$1:$C$379,3,FALSE)),"")</f>
        <v>DATE</v>
      </c>
      <c r="L289" s="80" t="str">
        <f>IFERROR(IF(LEN(VLOOKUP($B289,Attributes!$A$1:$F$379,6,FALSE))=0,"",VLOOKUP($B289,Attributes!$A$1:$F$379,6,FALSE)),"")</f>
        <v/>
      </c>
      <c r="M289" s="80" t="str">
        <f>IFERROR(IF(LEN(VLOOKUP($B289,Attributes!$A$1:$G$379,7,FALSE))=0,"",VLOOKUP($B289,Attributes!$A$1:$G$379,7,FALSE)),"")</f>
        <v>The start date for the course that the LEARNER is undertaking.</v>
      </c>
      <c r="N289" s="80" t="str">
        <f>IFERROR(IF(LEN(VLOOKUP($B289,Attributes!$A$1:$H$379,8,FALSE))=0,"",VLOOKUP($B289,Attributes!$A$1:$H$379,8,FALSE)),"")</f>
        <v>This information must be provided where the QE Preference "Course start date required" is set.</v>
      </c>
      <c r="O289" s="52"/>
      <c r="P289" s="53" t="s">
        <v>306</v>
      </c>
      <c r="Q289" s="53" t="s">
        <v>812</v>
      </c>
      <c r="R289" s="53" t="s">
        <v>817</v>
      </c>
      <c r="S289" s="54" t="s">
        <v>809</v>
      </c>
      <c r="T289" s="54" t="s">
        <v>1600</v>
      </c>
      <c r="U289" s="54" t="s">
        <v>172</v>
      </c>
      <c r="V289" s="27" t="str">
        <f t="shared" si="4"/>
        <v>OK</v>
      </c>
    </row>
    <row r="290" spans="1:22" ht="111" x14ac:dyDescent="0.35">
      <c r="A290" s="55" t="s">
        <v>170</v>
      </c>
      <c r="B290" s="55" t="s">
        <v>173</v>
      </c>
      <c r="C290" s="52">
        <v>11</v>
      </c>
      <c r="D290" s="52" t="s">
        <v>8</v>
      </c>
      <c r="E290" s="52" t="s">
        <v>8</v>
      </c>
      <c r="F290" s="52" t="s">
        <v>8</v>
      </c>
      <c r="G290" s="52" t="s">
        <v>1579</v>
      </c>
      <c r="H290" s="80" t="str">
        <f>IFERROR(IF(LEN(VLOOKUP($A290,Entities!$A$1:$C$116,3,FALSE))=0,"",VLOOKUP($A290,Entities!$A$1:$C$116,3,FALSE)),"")</f>
        <v>The LEARNER(s) BOOKED on a QE BOOKING</v>
      </c>
      <c r="I290" s="80" t="str">
        <f>IFERROR(IF(LEN(VLOOKUP($A290,Entities!$A$1:$D$116,4,FALSE))=0,"",VLOOKUP($A290,Entities!$A$1:$D$116,4,FALSE)),"")</f>
        <v/>
      </c>
      <c r="J290" s="80" t="str">
        <f>IFERROR(IF(LEN(VLOOKUP($A290,Entities!$A$1:$E$116,5,FALSE))=0,"",VLOOKUP($A290,Entities!$A$1:$E$116,5,FALSE)),"")</f>
        <v>QE Learner Booking</v>
      </c>
      <c r="K290" s="80" t="str">
        <f>IFERROR(IF(LEN(VLOOKUP($B290,Attributes!$A$1:$C$379,3,FALSE))=0,"",VLOOKUP($B290,Attributes!$A$1:$C$379,3,FALSE)),"")</f>
        <v>DATE</v>
      </c>
      <c r="L290" s="80" t="str">
        <f>IFERROR(IF(LEN(VLOOKUP($B290,Attributes!$A$1:$F$379,6,FALSE))=0,"",VLOOKUP($B290,Attributes!$A$1:$F$379,6,FALSE)),"")</f>
        <v/>
      </c>
      <c r="M290" s="80" t="str">
        <f>IFERROR(IF(LEN(VLOOKUP($B290,Attributes!$A$1:$G$379,7,FALSE))=0,"",VLOOKUP($B290,Attributes!$A$1:$G$379,7,FALSE)),"")</f>
        <v>Date when the CENTRE expects the LEARNER to complete the Qualification.</v>
      </c>
      <c r="N290" s="80" t="str">
        <f>IFERROR(IF(LEN(VLOOKUP($B290,Attributes!$A$1:$H$379,8,FALSE))=0,"",VLOOKUP($B290,Attributes!$A$1:$H$379,8,FALSE)),"")</f>
        <v>This information must be provided where the QE Preference "Expected Completion Date Required" is set.</v>
      </c>
      <c r="O290" s="52"/>
      <c r="P290" s="53" t="s">
        <v>306</v>
      </c>
      <c r="Q290" s="53" t="s">
        <v>812</v>
      </c>
      <c r="R290" s="53" t="s">
        <v>818</v>
      </c>
      <c r="S290" s="54" t="s">
        <v>810</v>
      </c>
      <c r="T290" s="54" t="s">
        <v>1600</v>
      </c>
      <c r="U290" s="54" t="s">
        <v>173</v>
      </c>
      <c r="V290" s="27" t="str">
        <f t="shared" si="4"/>
        <v>OK</v>
      </c>
    </row>
    <row r="291" spans="1:22" ht="111" x14ac:dyDescent="0.35">
      <c r="A291" s="55" t="s">
        <v>170</v>
      </c>
      <c r="B291" s="55" t="s">
        <v>174</v>
      </c>
      <c r="C291" s="52">
        <v>12</v>
      </c>
      <c r="D291" s="52" t="s">
        <v>8</v>
      </c>
      <c r="E291" s="52" t="s">
        <v>8</v>
      </c>
      <c r="F291" s="52" t="s">
        <v>8</v>
      </c>
      <c r="G291" s="52" t="s">
        <v>1579</v>
      </c>
      <c r="H291" s="80" t="str">
        <f>IFERROR(IF(LEN(VLOOKUP($A291,Entities!$A$1:$C$116,3,FALSE))=0,"",VLOOKUP($A291,Entities!$A$1:$C$116,3,FALSE)),"")</f>
        <v>The LEARNER(s) BOOKED on a QE BOOKING</v>
      </c>
      <c r="I291" s="80" t="str">
        <f>IFERROR(IF(LEN(VLOOKUP($A291,Entities!$A$1:$D$116,4,FALSE))=0,"",VLOOKUP($A291,Entities!$A$1:$D$116,4,FALSE)),"")</f>
        <v/>
      </c>
      <c r="J291" s="80" t="str">
        <f>IFERROR(IF(LEN(VLOOKUP($A291,Entities!$A$1:$E$116,5,FALSE))=0,"",VLOOKUP($A291,Entities!$A$1:$E$116,5,FALSE)),"")</f>
        <v>QE Learner Booking</v>
      </c>
      <c r="K291" s="80" t="str">
        <f>IFERROR(IF(LEN(VLOOKUP($B291,Attributes!$A$1:$C$379,3,FALSE))=0,"",VLOOKUP($B291,Attributes!$A$1:$C$379,3,FALSE)),"")</f>
        <v>INTEGER</v>
      </c>
      <c r="L291" s="80" t="str">
        <f>IFERROR(IF(LEN(VLOOKUP($B291,Attributes!$A$1:$F$379,6,FALSE))=0,"",VLOOKUP($B291,Attributes!$A$1:$F$379,6,FALSE)),"")</f>
        <v/>
      </c>
      <c r="M291" s="80" t="str">
        <f>IFERROR(IF(LEN(VLOOKUP($B291,Attributes!$A$1:$G$379,7,FALSE))=0,"",VLOOKUP($B291,Attributes!$A$1:$G$379,7,FALSE)),"")</f>
        <v>Indicates how much extra time (in minutes) is required by the LEARNER as determined by the CENTRE. This must be within the extra time allowed in the QUALIFICATION ELEMENT as specified by the AWARDING ORGANISATION.</v>
      </c>
      <c r="N291" s="80" t="str">
        <f>IFERROR(IF(LEN(VLOOKUP($B291,Attributes!$A$1:$H$379,8,FALSE))=0,"",VLOOKUP($B291,Attributes!$A$1:$H$379,8,FALSE)),"")</f>
        <v>eg On-demand test
This information must be provided with the learner booking where the Extra_Time_Required_Flag is set against the Assessable and the learner requires extra time. The value provided must be greater than zero and less than or equal to the Maximum_Extra_Time_Minutes value which is provided in the Product Catalogue. This attribute should not be populated if the learner does not require extra time: ie a value of zero must not be provided.</v>
      </c>
      <c r="O291" s="52"/>
      <c r="P291" s="53"/>
      <c r="Q291" s="53" t="s">
        <v>812</v>
      </c>
      <c r="R291" s="53" t="s">
        <v>819</v>
      </c>
      <c r="S291" s="54" t="s">
        <v>811</v>
      </c>
      <c r="T291" s="54" t="s">
        <v>1600</v>
      </c>
      <c r="U291" s="54" t="s">
        <v>174</v>
      </c>
      <c r="V291" s="27" t="str">
        <f t="shared" si="4"/>
        <v>OK</v>
      </c>
    </row>
    <row r="292" spans="1:22" ht="111" x14ac:dyDescent="0.35">
      <c r="A292" s="55" t="s">
        <v>170</v>
      </c>
      <c r="B292" s="55" t="s">
        <v>175</v>
      </c>
      <c r="C292" s="52">
        <v>13</v>
      </c>
      <c r="D292" s="52" t="s">
        <v>8</v>
      </c>
      <c r="E292" s="52" t="s">
        <v>8</v>
      </c>
      <c r="F292" s="52" t="s">
        <v>8</v>
      </c>
      <c r="G292" s="52" t="s">
        <v>1579</v>
      </c>
      <c r="H292" s="80" t="str">
        <f>IFERROR(IF(LEN(VLOOKUP($A292,Entities!$A$1:$C$116,3,FALSE))=0,"",VLOOKUP($A292,Entities!$A$1:$C$116,3,FALSE)),"")</f>
        <v>The LEARNER(s) BOOKED on a QE BOOKING</v>
      </c>
      <c r="I292" s="80" t="str">
        <f>IFERROR(IF(LEN(VLOOKUP($A292,Entities!$A$1:$D$116,4,FALSE))=0,"",VLOOKUP($A292,Entities!$A$1:$D$116,4,FALSE)),"")</f>
        <v/>
      </c>
      <c r="J292" s="80" t="str">
        <f>IFERROR(IF(LEN(VLOOKUP($A292,Entities!$A$1:$E$116,5,FALSE))=0,"",VLOOKUP($A292,Entities!$A$1:$E$116,5,FALSE)),"")</f>
        <v>QE Learner Booking</v>
      </c>
      <c r="K292" s="80" t="str">
        <f>IFERROR(IF(LEN(VLOOKUP($B292,Attributes!$A$1:$C$379,3,FALSE))=0,"",VLOOKUP($B292,Attributes!$A$1:$C$379,3,FALSE)),"")</f>
        <v>DATETIME DAY TO SECOND</v>
      </c>
      <c r="L292" s="80" t="str">
        <f>IFERROR(IF(LEN(VLOOKUP($B292,Attributes!$A$1:$F$379,6,FALSE))=0,"",VLOOKUP($B292,Attributes!$A$1:$F$379,6,FALSE)),"")</f>
        <v/>
      </c>
      <c r="M292" s="80" t="str">
        <f>IFERROR(IF(LEN(VLOOKUP($B292,Attributes!$A$1:$G$379,7,FALSE))=0,"",VLOOKUP($B292,Attributes!$A$1:$G$379,7,FALSE)),"")</f>
        <v>The Assessment start date and time for a Test Resource Booking for this LEARNER.</v>
      </c>
      <c r="N292" s="80" t="str">
        <f>IFERROR(IF(LEN(VLOOKUP($B292,Attributes!$A$1:$H$379,8,FALSE))=0,"",VLOOKUP($B292,Attributes!$A$1:$H$379,8,FALSE)),"")</f>
        <v xml:space="preserve">For test resource bookings this should be set to the actual or scheduled date and time that the assessment took place.
</v>
      </c>
      <c r="O292" s="52"/>
      <c r="P292" s="53"/>
      <c r="Q292" s="53" t="s">
        <v>812</v>
      </c>
      <c r="R292" s="53"/>
      <c r="S292" s="54" t="s">
        <v>812</v>
      </c>
      <c r="T292" s="54" t="s">
        <v>1600</v>
      </c>
      <c r="U292" s="54" t="s">
        <v>175</v>
      </c>
      <c r="V292" s="27" t="str">
        <f t="shared" si="4"/>
        <v>OK</v>
      </c>
    </row>
    <row r="293" spans="1:22" ht="111" x14ac:dyDescent="0.35">
      <c r="A293" s="55" t="s">
        <v>170</v>
      </c>
      <c r="B293" s="55" t="s">
        <v>176</v>
      </c>
      <c r="C293" s="52">
        <v>14</v>
      </c>
      <c r="D293" s="52" t="s">
        <v>8</v>
      </c>
      <c r="E293" s="52" t="s">
        <v>8</v>
      </c>
      <c r="F293" s="52" t="s">
        <v>8</v>
      </c>
      <c r="G293" s="52" t="s">
        <v>1579</v>
      </c>
      <c r="H293" s="80" t="str">
        <f>IFERROR(IF(LEN(VLOOKUP($A293,Entities!$A$1:$C$116,3,FALSE))=0,"",VLOOKUP($A293,Entities!$A$1:$C$116,3,FALSE)),"")</f>
        <v>The LEARNER(s) BOOKED on a QE BOOKING</v>
      </c>
      <c r="I293" s="80" t="str">
        <f>IFERROR(IF(LEN(VLOOKUP($A293,Entities!$A$1:$D$116,4,FALSE))=0,"",VLOOKUP($A293,Entities!$A$1:$D$116,4,FALSE)),"")</f>
        <v/>
      </c>
      <c r="J293" s="80" t="str">
        <f>IFERROR(IF(LEN(VLOOKUP($A293,Entities!$A$1:$E$116,5,FALSE))=0,"",VLOOKUP($A293,Entities!$A$1:$E$116,5,FALSE)),"")</f>
        <v>QE Learner Booking</v>
      </c>
      <c r="K293" s="80" t="str">
        <f>IFERROR(IF(LEN(VLOOKUP($B293,Attributes!$A$1:$C$379,3,FALSE))=0,"",VLOOKUP($B293,Attributes!$A$1:$C$379,3,FALSE)),"")</f>
        <v>BOOLEAN</v>
      </c>
      <c r="L293" s="80" t="str">
        <f>IFERROR(IF(LEN(VLOOKUP($B293,Attributes!$A$1:$F$379,6,FALSE))=0,"",VLOOKUP($B293,Attributes!$A$1:$F$379,6,FALSE)),"")</f>
        <v/>
      </c>
      <c r="M293" s="80" t="str">
        <f>IFERROR(IF(LEN(VLOOKUP($B293,Attributes!$A$1:$G$379,7,FALSE))=0,"",VLOOKUP($B293,Attributes!$A$1:$G$379,7,FALSE)),"")</f>
        <v>A flag that indicates that the LEARNER has sat this QUALIFICATION ELEMENT Assessment on a previous occasion(s).</v>
      </c>
      <c r="N293" s="80" t="str">
        <f>IFERROR(IF(LEN(VLOOKUP($B293,Attributes!$A$1:$H$379,8,FALSE))=0,"",VLOOKUP($B293,Attributes!$A$1:$H$379,8,FALSE)),"")</f>
        <v>This flag serves two purposes: 
1) it is a formal indication from the centre to the AO that they believe the entry is a re-sit.
2) It is there to provide a reference to the MIS, which will be calculating fees based on the entries submitted. AO's are able to specify re-sit fees within the product catalogue, so by classifying it as a re-sit their system will then know that that entry should be associated with the re-sit fee.</v>
      </c>
      <c r="O293" s="52"/>
      <c r="P293" s="53"/>
      <c r="Q293" s="53" t="s">
        <v>812</v>
      </c>
      <c r="R293" s="53" t="s">
        <v>820</v>
      </c>
      <c r="S293" s="54" t="s">
        <v>805</v>
      </c>
      <c r="T293" s="54" t="s">
        <v>1600</v>
      </c>
      <c r="U293" s="54" t="s">
        <v>176</v>
      </c>
      <c r="V293" s="27" t="str">
        <f t="shared" si="4"/>
        <v>OK</v>
      </c>
    </row>
    <row r="294" spans="1:22" ht="111" x14ac:dyDescent="0.35">
      <c r="A294" s="55" t="s">
        <v>170</v>
      </c>
      <c r="B294" s="55" t="s">
        <v>177</v>
      </c>
      <c r="C294" s="52">
        <v>15</v>
      </c>
      <c r="D294" s="52" t="s">
        <v>8</v>
      </c>
      <c r="E294" s="52" t="s">
        <v>8</v>
      </c>
      <c r="F294" s="52" t="s">
        <v>8</v>
      </c>
      <c r="G294" s="52" t="s">
        <v>1579</v>
      </c>
      <c r="H294" s="80" t="str">
        <f>IFERROR(IF(LEN(VLOOKUP($A294,Entities!$A$1:$C$116,3,FALSE))=0,"",VLOOKUP($A294,Entities!$A$1:$C$116,3,FALSE)),"")</f>
        <v>The LEARNER(s) BOOKED on a QE BOOKING</v>
      </c>
      <c r="I294" s="80" t="str">
        <f>IFERROR(IF(LEN(VLOOKUP($A294,Entities!$A$1:$D$116,4,FALSE))=0,"",VLOOKUP($A294,Entities!$A$1:$D$116,4,FALSE)),"")</f>
        <v/>
      </c>
      <c r="J294" s="80" t="str">
        <f>IFERROR(IF(LEN(VLOOKUP($A294,Entities!$A$1:$E$116,5,FALSE))=0,"",VLOOKUP($A294,Entities!$A$1:$E$116,5,FALSE)),"")</f>
        <v>QE Learner Booking</v>
      </c>
      <c r="K294" s="80" t="str">
        <f>IFERROR(IF(LEN(VLOOKUP($B294,Attributes!$A$1:$C$379,3,FALSE))=0,"",VLOOKUP($B294,Attributes!$A$1:$C$379,3,FALSE)),"")</f>
        <v>BOOLEAN</v>
      </c>
      <c r="L294" s="80" t="str">
        <f>IFERROR(IF(LEN(VLOOKUP($B294,Attributes!$A$1:$F$379,6,FALSE))=0,"",VLOOKUP($B294,Attributes!$A$1:$F$379,6,FALSE)),"")</f>
        <v/>
      </c>
      <c r="M294" s="80" t="str">
        <f>IFERROR(IF(LEN(VLOOKUP($B294,Attributes!$A$1:$G$379,7,FALSE))=0,"",VLOOKUP($B294,Attributes!$A$1:$G$379,7,FALSE)),"")</f>
        <v>Indicates that the QE OUTCOME for a QUALIFICATION ELEMENT from a previous Series forms part of this QE BOOKING.</v>
      </c>
      <c r="N294" s="80" t="str">
        <f>IFERROR(IF(LEN(VLOOKUP($B294,Attributes!$A$1:$H$379,8,FALSE))=0,"",VLOOKUP($B294,Attributes!$A$1:$H$379,8,FALSE)),"")</f>
        <v>This flag should be set where the learner wishes to carry forward a previous outcome. In these circumstances the QE Outcome Carry Forward data block should be provided with the order.
Note that previous outcomes cannot be carried forward unless the Carry_Forward_Permissible_Flag is set against the Assessable.</v>
      </c>
      <c r="O294" s="52"/>
      <c r="P294" s="53" t="s">
        <v>307</v>
      </c>
      <c r="Q294" s="53" t="s">
        <v>812</v>
      </c>
      <c r="R294" s="53" t="s">
        <v>820</v>
      </c>
      <c r="S294" s="54" t="s">
        <v>805</v>
      </c>
      <c r="T294" s="54" t="s">
        <v>1600</v>
      </c>
      <c r="U294" s="54" t="s">
        <v>177</v>
      </c>
      <c r="V294" s="27" t="str">
        <f t="shared" si="4"/>
        <v>OK</v>
      </c>
    </row>
    <row r="295" spans="1:22" ht="55.5" x14ac:dyDescent="0.35">
      <c r="A295" s="55" t="s">
        <v>170</v>
      </c>
      <c r="B295" s="55" t="s">
        <v>148</v>
      </c>
      <c r="C295" s="52">
        <v>16</v>
      </c>
      <c r="D295" s="52" t="s">
        <v>8</v>
      </c>
      <c r="E295" s="52" t="s">
        <v>6</v>
      </c>
      <c r="F295" s="52" t="s">
        <v>8</v>
      </c>
      <c r="G295" s="52" t="s">
        <v>1579</v>
      </c>
      <c r="H295" s="80" t="str">
        <f>IFERROR(IF(LEN(VLOOKUP($A295,Entities!$A$1:$C$116,3,FALSE))=0,"",VLOOKUP($A295,Entities!$A$1:$C$116,3,FALSE)),"")</f>
        <v>The LEARNER(s) BOOKED on a QE BOOKING</v>
      </c>
      <c r="I295" s="80" t="str">
        <f>IFERROR(IF(LEN(VLOOKUP($A295,Entities!$A$1:$D$116,4,FALSE))=0,"",VLOOKUP($A295,Entities!$A$1:$D$116,4,FALSE)),"")</f>
        <v/>
      </c>
      <c r="J295" s="80" t="str">
        <f>IFERROR(IF(LEN(VLOOKUP($A295,Entities!$A$1:$E$116,5,FALSE))=0,"",VLOOKUP($A295,Entities!$A$1:$E$116,5,FALSE)),"")</f>
        <v>QE Learner Booking</v>
      </c>
      <c r="K295" s="80" t="str">
        <f>IFERROR(IF(LEN(VLOOKUP($B295,Attributes!$A$1:$C$379,3,FALSE))=0,"",VLOOKUP($B295,Attributes!$A$1:$C$379,3,FALSE)),"")</f>
        <v>NVARCHAR(32)</v>
      </c>
      <c r="L295" s="80" t="str">
        <f>IFERROR(IF(LEN(VLOOKUP($B295,Attributes!$A$1:$F$379,6,FALSE))=0,"",VLOOKUP($B295,Attributes!$A$1:$F$379,6,FALSE)),"")</f>
        <v/>
      </c>
      <c r="M295" s="80" t="str">
        <f>IFERROR(IF(LEN(VLOOKUP($B295,Attributes!$A$1:$G$379,7,FALSE))=0,"",VLOOKUP($B295,Attributes!$A$1:$G$379,7,FALSE)),"")</f>
        <v>A value that denotes and distinguishes the PARTY.</v>
      </c>
      <c r="N295" s="80" t="str">
        <f>IFERROR(IF(LEN(VLOOKUP($B295,Attributes!$A$1:$H$379,8,FALSE))=0,"",VLOOKUP($B295,Attributes!$A$1:$H$379,8,FALSE)),"")</f>
        <v xml:space="preserve">Used where the CENTRE where the teaching and assessments will take / have taken place  is different from the CENTRE that placed the LEARNER BOOKING.
Where a Centre_Party_Id_Proxy is given in the booking, it will also be returned to the booking centre as part of the Results message. This will allow the booking centre to pass it on to the proxy centre if required. Passing the results to any proxy centre will be a non-A2C process. </v>
      </c>
      <c r="O295" s="52" t="s">
        <v>862</v>
      </c>
      <c r="P295" s="53"/>
      <c r="Q295" s="53"/>
      <c r="R295" s="53"/>
      <c r="S295" s="54"/>
      <c r="T295" s="54" t="s">
        <v>1600</v>
      </c>
      <c r="U295" s="54" t="s">
        <v>148</v>
      </c>
      <c r="V295" s="27" t="str">
        <f t="shared" si="4"/>
        <v>OK</v>
      </c>
    </row>
    <row r="296" spans="1:22" ht="122.1" x14ac:dyDescent="0.35">
      <c r="A296" s="55" t="s">
        <v>170</v>
      </c>
      <c r="B296" s="55" t="s">
        <v>324</v>
      </c>
      <c r="C296" s="52">
        <v>17</v>
      </c>
      <c r="D296" s="52" t="s">
        <v>8</v>
      </c>
      <c r="E296" s="52" t="s">
        <v>8</v>
      </c>
      <c r="F296" s="52" t="s">
        <v>8</v>
      </c>
      <c r="G296" s="52" t="s">
        <v>1579</v>
      </c>
      <c r="H296" s="80" t="str">
        <f>IFERROR(IF(LEN(VLOOKUP($A296,Entities!$A$1:$C$116,3,FALSE))=0,"",VLOOKUP($A296,Entities!$A$1:$C$116,3,FALSE)),"")</f>
        <v>The LEARNER(s) BOOKED on a QE BOOKING</v>
      </c>
      <c r="I296" s="80" t="str">
        <f>IFERROR(IF(LEN(VLOOKUP($A296,Entities!$A$1:$D$116,4,FALSE))=0,"",VLOOKUP($A296,Entities!$A$1:$D$116,4,FALSE)),"")</f>
        <v/>
      </c>
      <c r="J296" s="80" t="str">
        <f>IFERROR(IF(LEN(VLOOKUP($A296,Entities!$A$1:$E$116,5,FALSE))=0,"",VLOOKUP($A296,Entities!$A$1:$E$116,5,FALSE)),"")</f>
        <v>QE Learner Booking</v>
      </c>
      <c r="K296" s="80" t="str">
        <f>IFERROR(IF(LEN(VLOOKUP($B296,Attributes!$A$1:$C$379,3,FALSE))=0,"",VLOOKUP($B296,Attributes!$A$1:$C$379,3,FALSE)),"")</f>
        <v>NVARCHAR(25)</v>
      </c>
      <c r="L296" s="80" t="str">
        <f>IFERROR(IF(LEN(VLOOKUP($B296,Attributes!$A$1:$F$379,6,FALSE))=0,"",VLOOKUP($B296,Attributes!$A$1:$F$379,6,FALSE)),"")</f>
        <v/>
      </c>
      <c r="M296" s="80" t="str">
        <f>IFERROR(IF(LEN(VLOOKUP($B296,Attributes!$A$1:$G$379,7,FALSE))=0,"",VLOOKUP($B296,Attributes!$A$1:$G$379,7,FALSE)),"")</f>
        <v>An identifier agreed between the AWARDING ORGANISATION and the CENTRE to identify the system used for Test Resource Bookings.</v>
      </c>
      <c r="N296" s="80" t="str">
        <f>IFERROR(IF(LEN(VLOOKUP($B296,Attributes!$A$1:$H$379,8,FALSE))=0,"",VLOOKUP($B296,Attributes!$A$1:$H$379,8,FALSE)),"")</f>
        <v>Used only in the TRB (Test Resource Booking) transactions.
QE Preferences "TRB Venue for Named TRB" and "TRB Venue for Unnamed TRB with Learner Details" define whether A2C_Centre_Test_System_Id should be populated.
Agreement of the identifiers is a non-A2C process.
An appropriate message will be returned in centre feedback if the identifier is not provided where required, is incorrect or has been previously provided. These feedback messages will vary according to the specific on-screen testing software used in the centre.
In a future version this may be replaced by  TRB_Venue_Locator_Id which will hold the venue as a structured locator.</v>
      </c>
      <c r="O296" s="52"/>
      <c r="P296" s="53"/>
      <c r="Q296" s="53" t="s">
        <v>812</v>
      </c>
      <c r="R296" s="53"/>
      <c r="S296" s="54" t="s">
        <v>812</v>
      </c>
      <c r="T296" s="54" t="s">
        <v>1600</v>
      </c>
      <c r="U296" s="54" t="s">
        <v>324</v>
      </c>
      <c r="V296" s="27" t="str">
        <f t="shared" si="4"/>
        <v>OK</v>
      </c>
    </row>
    <row r="297" spans="1:22" ht="22.2" x14ac:dyDescent="0.35">
      <c r="A297" s="55" t="s">
        <v>170</v>
      </c>
      <c r="B297" s="55" t="s">
        <v>166</v>
      </c>
      <c r="C297" s="52">
        <v>18</v>
      </c>
      <c r="D297" s="52" t="s">
        <v>8</v>
      </c>
      <c r="E297" s="52" t="s">
        <v>8</v>
      </c>
      <c r="F297" s="52" t="s">
        <v>8</v>
      </c>
      <c r="G297" s="52" t="s">
        <v>1579</v>
      </c>
      <c r="H297" s="80" t="str">
        <f>IFERROR(IF(LEN(VLOOKUP($A297,Entities!$A$1:$C$116,3,FALSE))=0,"",VLOOKUP($A297,Entities!$A$1:$C$116,3,FALSE)),"")</f>
        <v>The LEARNER(s) BOOKED on a QE BOOKING</v>
      </c>
      <c r="I297" s="80" t="str">
        <f>IFERROR(IF(LEN(VLOOKUP($A297,Entities!$A$1:$D$116,4,FALSE))=0,"",VLOOKUP($A297,Entities!$A$1:$D$116,4,FALSE)),"")</f>
        <v/>
      </c>
      <c r="J297" s="80" t="str">
        <f>IFERROR(IF(LEN(VLOOKUP($A297,Entities!$A$1:$E$116,5,FALSE))=0,"",VLOOKUP($A297,Entities!$A$1:$E$116,5,FALSE)),"")</f>
        <v>QE Learner Booking</v>
      </c>
      <c r="K297" s="80" t="str">
        <f>IFERROR(IF(LEN(VLOOKUP($B297,Attributes!$A$1:$C$379,3,FALSE))=0,"",VLOOKUP($B297,Attributes!$A$1:$C$379,3,FALSE)),"")</f>
        <v>NVARCHAR(200)</v>
      </c>
      <c r="L297" s="80" t="str">
        <f>IFERROR(IF(LEN(VLOOKUP($B297,Attributes!$A$1:$F$379,6,FALSE))=0,"",VLOOKUP($B297,Attributes!$A$1:$F$379,6,FALSE)),"")</f>
        <v/>
      </c>
      <c r="M297" s="80" t="str">
        <f>IFERROR(IF(LEN(VLOOKUP($B297,Attributes!$A$1:$G$379,7,FALSE))=0,"",VLOOKUP($B297,Attributes!$A$1:$G$379,7,FALSE)),"")</f>
        <v>The title that the CENTRE allocates to the QUALIFICATION ELEMENT.</v>
      </c>
      <c r="N297" s="80" t="str">
        <f>IFERROR(IF(LEN(VLOOKUP($B297,Attributes!$A$1:$H$379,8,FALSE))=0,"",VLOOKUP($B297,Attributes!$A$1:$H$379,8,FALSE)),"")</f>
        <v>The endorsed title must be provided on a learner specific basis; eg for PE where individual learners will have chosen a specific sport</v>
      </c>
      <c r="O297" s="52"/>
      <c r="P297" s="53"/>
      <c r="Q297" s="53"/>
      <c r="R297" s="53"/>
      <c r="S297" s="54"/>
      <c r="T297" s="54" t="s">
        <v>1600</v>
      </c>
      <c r="U297" s="54" t="s">
        <v>166</v>
      </c>
      <c r="V297" s="27" t="str">
        <f t="shared" si="4"/>
        <v>OK</v>
      </c>
    </row>
    <row r="298" spans="1:22" ht="22.2" x14ac:dyDescent="0.35">
      <c r="A298" s="78" t="s">
        <v>170</v>
      </c>
      <c r="B298" s="78" t="s">
        <v>1777</v>
      </c>
      <c r="C298" s="52">
        <v>19</v>
      </c>
      <c r="D298" s="52" t="s">
        <v>8</v>
      </c>
      <c r="E298" s="52" t="s">
        <v>6</v>
      </c>
      <c r="F298" s="52" t="s">
        <v>8</v>
      </c>
      <c r="G298" s="52" t="s">
        <v>1579</v>
      </c>
      <c r="H298" s="80" t="str">
        <f>IFERROR(IF(LEN(VLOOKUP($A298,Entities!$A$1:$C$116,3,FALSE))=0,"",VLOOKUP($A298,Entities!$A$1:$C$116,3,FALSE)),"")</f>
        <v>The LEARNER(s) BOOKED on a QE BOOKING</v>
      </c>
      <c r="I298" s="80" t="str">
        <f>IFERROR(IF(LEN(VLOOKUP($A298,Entities!$A$1:$D$116,4,FALSE))=0,"",VLOOKUP($A298,Entities!$A$1:$D$116,4,FALSE)),"")</f>
        <v/>
      </c>
      <c r="J298" s="80" t="str">
        <f>IFERROR(IF(LEN(VLOOKUP($A298,Entities!$A$1:$E$116,5,FALSE))=0,"",VLOOKUP($A298,Entities!$A$1:$E$116,5,FALSE)),"")</f>
        <v>QE Learner Booking</v>
      </c>
      <c r="K298" s="80" t="str">
        <f>IFERROR(IF(LEN(VLOOKUP($B298,Attributes!$A$1:$C$379,3,FALSE))=0,"",VLOOKUP($B298,Attributes!$A$1:$C$379,3,FALSE)),"")</f>
        <v>VARCHAR(10)</v>
      </c>
      <c r="L298" s="80" t="str">
        <f>IFERROR(IF(LEN(VLOOKUP($B298,Attributes!$A$1:$F$379,6,FALSE))=0,"",VLOOKUP($B298,Attributes!$A$1:$F$379,6,FALSE)),"")</f>
        <v>TRB Mode</v>
      </c>
      <c r="M298" s="80" t="str">
        <f>IFERROR(IF(LEN(VLOOKUP($B298,Attributes!$A$1:$G$379,7,FALSE))=0,"",VLOOKUP($B298,Attributes!$A$1:$G$379,7,FALSE)),"")</f>
        <v>A controlled list of values for TRB test modes. Values include classroom, online or offline.</v>
      </c>
      <c r="N298" s="80" t="str">
        <f>IFERROR(IF(LEN(VLOOKUP($B298,Attributes!$A$1:$H$379,8,FALSE))=0,"",VLOOKUP($B298,Attributes!$A$1:$H$379,8,FALSE)),"")</f>
        <v/>
      </c>
      <c r="O298" s="52"/>
      <c r="P298" s="53"/>
      <c r="Q298" s="53"/>
      <c r="R298" s="53"/>
      <c r="S298" s="54"/>
      <c r="T298" s="54" t="s">
        <v>1600</v>
      </c>
      <c r="U298" s="54" t="s">
        <v>1777</v>
      </c>
      <c r="V298" s="27" t="str">
        <f t="shared" si="4"/>
        <v>OK</v>
      </c>
    </row>
    <row r="299" spans="1:22" ht="111" x14ac:dyDescent="0.35">
      <c r="A299" s="55" t="s">
        <v>170</v>
      </c>
      <c r="B299" s="55" t="s">
        <v>1393</v>
      </c>
      <c r="C299" s="52">
        <v>20</v>
      </c>
      <c r="D299" s="52" t="s">
        <v>8</v>
      </c>
      <c r="E299" s="52" t="s">
        <v>8</v>
      </c>
      <c r="F299" s="52" t="s">
        <v>8</v>
      </c>
      <c r="G299" s="52" t="s">
        <v>1579</v>
      </c>
      <c r="H299" s="80" t="str">
        <f>IFERROR(IF(LEN(VLOOKUP($A299,Entities!$A$1:$C$116,3,FALSE))=0,"",VLOOKUP($A299,Entities!$A$1:$C$116,3,FALSE)),"")</f>
        <v>The LEARNER(s) BOOKED on a QE BOOKING</v>
      </c>
      <c r="I299" s="80" t="str">
        <f>IFERROR(IF(LEN(VLOOKUP($A299,Entities!$A$1:$D$116,4,FALSE))=0,"",VLOOKUP($A299,Entities!$A$1:$D$116,4,FALSE)),"")</f>
        <v/>
      </c>
      <c r="J299" s="80" t="str">
        <f>IFERROR(IF(LEN(VLOOKUP($A299,Entities!$A$1:$E$116,5,FALSE))=0,"",VLOOKUP($A299,Entities!$A$1:$E$116,5,FALSE)),"")</f>
        <v>QE Learner Booking</v>
      </c>
      <c r="K299" s="80" t="str">
        <f>IFERROR(IF(LEN(VLOOKUP($B299,Attributes!$A$1:$C$379,3,FALSE))=0,"",VLOOKUP($B299,Attributes!$A$1:$C$379,3,FALSE)),"")</f>
        <v>VARCHAR(600)</v>
      </c>
      <c r="L299" s="80" t="str">
        <f>IFERROR(IF(LEN(VLOOKUP($B299,Attributes!$A$1:$F$379,6,FALSE))=0,"",VLOOKUP($B299,Attributes!$A$1:$F$379,6,FALSE)),"")</f>
        <v/>
      </c>
      <c r="M299" s="80" t="str">
        <f>IFERROR(IF(LEN(VLOOKUP($B299,Attributes!$A$1:$G$379,7,FALSE))=0,"",VLOOKUP($B299,Attributes!$A$1:$G$379,7,FALSE)),"")</f>
        <v>A value that denotes and distinguishes the LOCATOR.</v>
      </c>
      <c r="N299" s="80" t="str">
        <f>IFERROR(IF(LEN(VLOOKUP($B299,Attributes!$A$1:$H$379,8,FALSE))=0,"",VLOOKUP($B299,Attributes!$A$1:$H$379,8,FALSE)),"")</f>
        <v>This attribute is reserved for future use. It will replace A2C_Centre_System_Id in a future version.</v>
      </c>
      <c r="O299" s="52"/>
      <c r="P299" s="53"/>
      <c r="Q299" s="53" t="s">
        <v>812</v>
      </c>
      <c r="R299" s="53" t="s">
        <v>819</v>
      </c>
      <c r="S299" s="54" t="s">
        <v>811</v>
      </c>
      <c r="T299" s="54" t="s">
        <v>1600</v>
      </c>
      <c r="U299" s="54" t="s">
        <v>1393</v>
      </c>
      <c r="V299" s="27" t="str">
        <f t="shared" si="4"/>
        <v>OK</v>
      </c>
    </row>
    <row r="300" spans="1:22" ht="22.2" x14ac:dyDescent="0.35">
      <c r="A300" s="55" t="s">
        <v>102</v>
      </c>
      <c r="B300" s="55" t="s">
        <v>7</v>
      </c>
      <c r="C300" s="52">
        <v>1</v>
      </c>
      <c r="D300" s="52" t="s">
        <v>6</v>
      </c>
      <c r="E300" s="52" t="s">
        <v>6</v>
      </c>
      <c r="F300" s="52" t="s">
        <v>6</v>
      </c>
      <c r="G300" s="52"/>
      <c r="H300" s="80" t="str">
        <f>IFERROR(IF(LEN(VLOOKUP($A300,Entities!$A$1:$C$116,3,FALSE))=0,"",VLOOKUP($A300,Entities!$A$1:$C$116,3,FALSE)),"")</f>
        <v>AWARDING ORGANISATION specific preferences for the LEARNER Identifiers supplied for a specific QUALIFICATION ELEMENT.</v>
      </c>
      <c r="I300" s="80" t="str">
        <f>IFERROR(IF(LEN(VLOOKUP($A300,Entities!$A$1:$D$116,4,FALSE))=0,"",VLOOKUP($A300,Entities!$A$1:$D$116,4,FALSE)),"")</f>
        <v>Learner Identifiers are explicitly specified at Scheme level; all lower level QEs in the hierarchy inherit the same identifiers.</v>
      </c>
      <c r="J300" s="80" t="str">
        <f>IFERROR(IF(LEN(VLOOKUP($A300,Entities!$A$1:$E$116,5,FALSE))=0,"",VLOOKUP($A300,Entities!$A$1:$E$116,5,FALSE)),"")</f>
        <v>QE Learner Identifier</v>
      </c>
      <c r="K300" s="80" t="str">
        <f>IFERROR(IF(LEN(VLOOKUP($B300,Attributes!$A$1:$C$379,3,FALSE))=0,"",VLOOKUP($B300,Attributes!$A$1:$C$379,3,FALSE)),"")</f>
        <v>NVARCHAR(32)</v>
      </c>
      <c r="L300" s="80" t="str">
        <f>IFERROR(IF(LEN(VLOOKUP($B300,Attributes!$A$1:$F$379,6,FALSE))=0,"",VLOOKUP($B300,Attributes!$A$1:$F$379,6,FALSE)),"")</f>
        <v/>
      </c>
      <c r="M300" s="80" t="str">
        <f>IFERROR(IF(LEN(VLOOKUP($B300,Attributes!$A$1:$G$379,7,FALSE))=0,"",VLOOKUP($B300,Attributes!$A$1:$G$379,7,FALSE)),"")</f>
        <v>A value that denotes and distinguishes the PARTY.</v>
      </c>
      <c r="N300" s="80" t="str">
        <f>IFERROR(IF(LEN(VLOOKUP($B300,Attributes!$A$1:$H$379,8,FALSE))=0,"",VLOOKUP($B300,Attributes!$A$1:$H$379,8,FALSE)),"")</f>
        <v>In this case is an AWARDING ORGANISATION. 
Where the party is an awarding organisation the JCQCIC Awarding Organisation Id must be used.</v>
      </c>
      <c r="O300" s="52"/>
      <c r="P300" s="53"/>
      <c r="Q300" s="53" t="s">
        <v>416</v>
      </c>
      <c r="R300" s="53"/>
      <c r="S300" s="54" t="s">
        <v>416</v>
      </c>
      <c r="T300" s="54" t="s">
        <v>1628</v>
      </c>
      <c r="U300" s="54" t="s">
        <v>7</v>
      </c>
      <c r="V300" s="27" t="str">
        <f t="shared" si="4"/>
        <v>OK</v>
      </c>
    </row>
    <row r="301" spans="1:22" ht="33.299999999999997" x14ac:dyDescent="0.35">
      <c r="A301" s="55" t="s">
        <v>102</v>
      </c>
      <c r="B301" s="55" t="s">
        <v>15</v>
      </c>
      <c r="C301" s="52">
        <v>2</v>
      </c>
      <c r="D301" s="52" t="s">
        <v>6</v>
      </c>
      <c r="E301" s="52" t="s">
        <v>6</v>
      </c>
      <c r="F301" s="52" t="s">
        <v>6</v>
      </c>
      <c r="G301" s="52" t="s">
        <v>1579</v>
      </c>
      <c r="H301" s="80" t="str">
        <f>IFERROR(IF(LEN(VLOOKUP($A301,Entities!$A$1:$C$116,3,FALSE))=0,"",VLOOKUP($A301,Entities!$A$1:$C$116,3,FALSE)),"")</f>
        <v>AWARDING ORGANISATION specific preferences for the LEARNER Identifiers supplied for a specific QUALIFICATION ELEMENT.</v>
      </c>
      <c r="I301" s="80" t="str">
        <f>IFERROR(IF(LEN(VLOOKUP($A301,Entities!$A$1:$D$116,4,FALSE))=0,"",VLOOKUP($A301,Entities!$A$1:$D$116,4,FALSE)),"")</f>
        <v>Learner Identifiers are explicitly specified at Scheme level; all lower level QEs in the hierarchy inherit the same identifiers.</v>
      </c>
      <c r="J301" s="80" t="str">
        <f>IFERROR(IF(LEN(VLOOKUP($A301,Entities!$A$1:$E$116,5,FALSE))=0,"",VLOOKUP($A301,Entities!$A$1:$E$116,5,FALSE)),"")</f>
        <v>QE Learner Identifier</v>
      </c>
      <c r="K301" s="80" t="str">
        <f>IFERROR(IF(LEN(VLOOKUP($B301,Attributes!$A$1:$C$379,3,FALSE))=0,"",VLOOKUP($B301,Attributes!$A$1:$C$379,3,FALSE)),"")</f>
        <v>NVARCHAR(50)</v>
      </c>
      <c r="L301" s="80" t="str">
        <f>IFERROR(IF(LEN(VLOOKUP($B301,Attributes!$A$1:$F$379,6,FALSE))=0,"",VLOOKUP($B301,Attributes!$A$1:$F$379,6,FALSE)),"")</f>
        <v/>
      </c>
      <c r="M301" s="80" t="str">
        <f>IFERROR(IF(LEN(VLOOKUP($B301,Attributes!$A$1:$G$379,7,FALSE))=0,"",VLOOKUP($B301,Attributes!$A$1:$G$379,7,FALSE)),"")</f>
        <v>A value that uniquely identifies a specific part of a Qualification and applies to one or more QUALIFICATION ELEMENT(s) within an AWARDING ORGANISATION.</v>
      </c>
      <c r="N301" s="80" t="str">
        <f>IFERROR(IF(LEN(VLOOKUP($B301,Attributes!$A$1:$H$379,8,FALSE))=0,"",VLOOKUP($B301,Attributes!$A$1:$H$379,8,FALSE)),"")</f>
        <v>The same value may be used for a number of QUALIFICATION ELEMENTS provided they are differentiated by Qualification_Element_Type.</v>
      </c>
      <c r="O301" s="52"/>
      <c r="P301" s="53"/>
      <c r="Q301" s="53" t="s">
        <v>416</v>
      </c>
      <c r="R301" s="53"/>
      <c r="S301" s="54" t="s">
        <v>416</v>
      </c>
      <c r="T301" s="54" t="s">
        <v>1628</v>
      </c>
      <c r="U301" s="54" t="s">
        <v>15</v>
      </c>
      <c r="V301" s="27" t="str">
        <f t="shared" si="4"/>
        <v>OK</v>
      </c>
    </row>
    <row r="302" spans="1:22" ht="33.299999999999997" x14ac:dyDescent="0.35">
      <c r="A302" s="55" t="s">
        <v>102</v>
      </c>
      <c r="B302" s="55" t="s">
        <v>16</v>
      </c>
      <c r="C302" s="52">
        <v>3</v>
      </c>
      <c r="D302" s="52" t="s">
        <v>6</v>
      </c>
      <c r="E302" s="52" t="s">
        <v>6</v>
      </c>
      <c r="F302" s="52" t="s">
        <v>6</v>
      </c>
      <c r="G302" s="52" t="s">
        <v>1579</v>
      </c>
      <c r="H302" s="80" t="str">
        <f>IFERROR(IF(LEN(VLOOKUP($A302,Entities!$A$1:$C$116,3,FALSE))=0,"",VLOOKUP($A302,Entities!$A$1:$C$116,3,FALSE)),"")</f>
        <v>AWARDING ORGANISATION specific preferences for the LEARNER Identifiers supplied for a specific QUALIFICATION ELEMENT.</v>
      </c>
      <c r="I302" s="80" t="str">
        <f>IFERROR(IF(LEN(VLOOKUP($A302,Entities!$A$1:$D$116,4,FALSE))=0,"",VLOOKUP($A302,Entities!$A$1:$D$116,4,FALSE)),"")</f>
        <v>Learner Identifiers are explicitly specified at Scheme level; all lower level QEs in the hierarchy inherit the same identifiers.</v>
      </c>
      <c r="J302" s="80" t="str">
        <f>IFERROR(IF(LEN(VLOOKUP($A302,Entities!$A$1:$E$116,5,FALSE))=0,"",VLOOKUP($A302,Entities!$A$1:$E$116,5,FALSE)),"")</f>
        <v>QE Learner Identifier</v>
      </c>
      <c r="K302" s="80" t="str">
        <f>IFERROR(IF(LEN(VLOOKUP($B302,Attributes!$A$1:$C$379,3,FALSE))=0,"",VLOOKUP($B302,Attributes!$A$1:$C$379,3,FALSE)),"")</f>
        <v>NVARCHAR(32)</v>
      </c>
      <c r="L302" s="80" t="str">
        <f>IFERROR(IF(LEN(VLOOKUP($B302,Attributes!$A$1:$F$379,6,FALSE))=0,"",VLOOKUP($B302,Attributes!$A$1:$F$379,6,FALSE)),"")</f>
        <v>Qualification_Element_Type</v>
      </c>
      <c r="M302" s="80" t="str">
        <f>IFERROR(IF(LEN(VLOOKUP($B302,Attributes!$A$1:$G$379,7,FALSE))=0,"",VLOOKUP($B302,Attributes!$A$1:$G$379,7,FALSE)),"")</f>
        <v>A controlled list of values that denotes the type and behaviour of the specific QUALIFICATION ELEMENT. Values are "Scheme", "Award", "Learning Unit", "Pathway", "Assessable".</v>
      </c>
      <c r="N302" s="80" t="str">
        <f>IFERROR(IF(LEN(VLOOKUP($B302,Attributes!$A$1:$H$379,8,FALSE))=0,"",VLOOKUP($B302,Attributes!$A$1:$H$379,8,FALSE)),"")</f>
        <v/>
      </c>
      <c r="O302" s="52"/>
      <c r="P302" s="53"/>
      <c r="Q302" s="53" t="s">
        <v>416</v>
      </c>
      <c r="R302" s="53"/>
      <c r="S302" s="54" t="s">
        <v>416</v>
      </c>
      <c r="T302" s="54" t="s">
        <v>1628</v>
      </c>
      <c r="U302" s="54" t="s">
        <v>16</v>
      </c>
      <c r="V302" s="27" t="str">
        <f t="shared" si="4"/>
        <v>OK</v>
      </c>
    </row>
    <row r="303" spans="1:22" ht="55.5" x14ac:dyDescent="0.35">
      <c r="A303" s="55" t="s">
        <v>102</v>
      </c>
      <c r="B303" s="55" t="s">
        <v>277</v>
      </c>
      <c r="C303" s="52">
        <v>4</v>
      </c>
      <c r="D303" s="52" t="s">
        <v>6</v>
      </c>
      <c r="E303" s="52" t="s">
        <v>6</v>
      </c>
      <c r="F303" s="52" t="s">
        <v>6</v>
      </c>
      <c r="G303" s="52" t="s">
        <v>1579</v>
      </c>
      <c r="H303" s="80" t="str">
        <f>IFERROR(IF(LEN(VLOOKUP($A303,Entities!$A$1:$C$116,3,FALSE))=0,"",VLOOKUP($A303,Entities!$A$1:$C$116,3,FALSE)),"")</f>
        <v>AWARDING ORGANISATION specific preferences for the LEARNER Identifiers supplied for a specific QUALIFICATION ELEMENT.</v>
      </c>
      <c r="I303" s="80" t="str">
        <f>IFERROR(IF(LEN(VLOOKUP($A303,Entities!$A$1:$D$116,4,FALSE))=0,"",VLOOKUP($A303,Entities!$A$1:$D$116,4,FALSE)),"")</f>
        <v>Learner Identifiers are explicitly specified at Scheme level; all lower level QEs in the hierarchy inherit the same identifiers.</v>
      </c>
      <c r="J303" s="80" t="str">
        <f>IFERROR(IF(LEN(VLOOKUP($A303,Entities!$A$1:$E$116,5,FALSE))=0,"",VLOOKUP($A303,Entities!$A$1:$E$116,5,FALSE)),"")</f>
        <v>QE Learner Identifier</v>
      </c>
      <c r="K303" s="80" t="str">
        <f>IFERROR(IF(LEN(VLOOKUP($B303,Attributes!$A$1:$C$379,3,FALSE))=0,"",VLOOKUP($B303,Attributes!$A$1:$C$379,3,FALSE)),"")</f>
        <v>NVARCHAR(50)</v>
      </c>
      <c r="L303" s="80" t="str">
        <f>IFERROR(IF(LEN(VLOOKUP($B303,Attributes!$A$1:$F$379,6,FALSE))=0,"",VLOOKUP($B303,Attributes!$A$1:$F$379,6,FALSE)),"")</f>
        <v>Party_RR_Reference_Type</v>
      </c>
      <c r="M303" s="80" t="str">
        <f>IFERROR(IF(LEN(VLOOKUP($B303,Attributes!$A$1:$G$379,7,FALSE))=0,"",VLOOKUP($B303,Attributes!$A$1:$G$379,7,FALSE)),"")</f>
        <v>A controlled list of values that identifies a type of Reference Number that is recognised throughout the enterprise. Values include ‘ULN’, ‘UKPRN’, ‘UCI’, ‘UPN’, ‘National Insurance Number’.</v>
      </c>
      <c r="N303" s="80" t="str">
        <f>IFERROR(IF(LEN(VLOOKUP($B303,Attributes!$A$1:$H$379,8,FALSE))=0,"",VLOOKUP($B303,Attributes!$A$1:$H$379,8,FALSE)),"")</f>
        <v/>
      </c>
      <c r="O303" s="52" t="s">
        <v>867</v>
      </c>
      <c r="P303" s="53"/>
      <c r="Q303" s="53"/>
      <c r="R303" s="53"/>
      <c r="S303" s="54"/>
      <c r="T303" s="54" t="s">
        <v>1629</v>
      </c>
      <c r="U303" s="54" t="s">
        <v>277</v>
      </c>
      <c r="V303" s="27" t="str">
        <f t="shared" si="4"/>
        <v>OK</v>
      </c>
    </row>
    <row r="304" spans="1:22" ht="155.4" x14ac:dyDescent="0.35">
      <c r="A304" s="55" t="s">
        <v>102</v>
      </c>
      <c r="B304" s="55" t="s">
        <v>1768</v>
      </c>
      <c r="C304" s="52">
        <v>5</v>
      </c>
      <c r="D304" s="52" t="s">
        <v>8</v>
      </c>
      <c r="E304" s="52" t="s">
        <v>6</v>
      </c>
      <c r="F304" s="52" t="s">
        <v>8</v>
      </c>
      <c r="G304" s="52" t="s">
        <v>1579</v>
      </c>
      <c r="H304" s="80" t="str">
        <f>IFERROR(IF(LEN(VLOOKUP($A304,Entities!$A$1:$C$116,3,FALSE))=0,"",VLOOKUP($A304,Entities!$A$1:$C$116,3,FALSE)),"")</f>
        <v>AWARDING ORGANISATION specific preferences for the LEARNER Identifiers supplied for a specific QUALIFICATION ELEMENT.</v>
      </c>
      <c r="I304" s="80" t="str">
        <f>IFERROR(IF(LEN(VLOOKUP($A304,Entities!$A$1:$D$116,4,FALSE))=0,"",VLOOKUP($A304,Entities!$A$1:$D$116,4,FALSE)),"")</f>
        <v>Learner Identifiers are explicitly specified at Scheme level; all lower level QEs in the hierarchy inherit the same identifiers.</v>
      </c>
      <c r="J304" s="80" t="str">
        <f>IFERROR(IF(LEN(VLOOKUP($A304,Entities!$A$1:$E$116,5,FALSE))=0,"",VLOOKUP($A304,Entities!$A$1:$E$116,5,FALSE)),"")</f>
        <v>QE Learner Identifier</v>
      </c>
      <c r="K304" s="80" t="str">
        <f>IFERROR(IF(LEN(VLOOKUP($B304,Attributes!$A$1:$C$379,3,FALSE))=0,"",VLOOKUP($B304,Attributes!$A$1:$C$379,3,FALSE)),"")</f>
        <v>NVARCHAR(50)</v>
      </c>
      <c r="L304" s="80" t="str">
        <f>IFERROR(IF(LEN(VLOOKUP($B304,Attributes!$A$1:$F$379,6,FALSE))=0,"",VLOOKUP($B304,Attributes!$A$1:$F$379,6,FALSE)),"")</f>
        <v>QE Learner Identifier Qualifier Type</v>
      </c>
      <c r="M304" s="80" t="str">
        <f>IFERROR(IF(LEN(VLOOKUP($B304,Attributes!$A$1:$G$379,7,FALSE))=0,"",VLOOKUP($B304,Attributes!$A$1:$G$379,7,FALSE)),"")</f>
        <v>A controlled list of values that qualify QE Learner Identifiers.</v>
      </c>
      <c r="N304" s="80" t="str">
        <f>IFERROR(IF(LEN(VLOOKUP($B304,Attributes!$A$1:$H$379,8,FALSE))=0,"",VLOOKUP($B304,Attributes!$A$1:$H$379,8,FALSE)),"")</f>
        <v>The QE Learner Identifier data block allows AOs to specify any Learner Identifiers which may be relevant for a particular Qualification. This allows the AO to define which of those identifiers are mandatory. An AO could therefore use this data block to ask for a ULN and UCI for a particular qualification, but might set the Learner_Id_Mandatory_Flag to Y for the UCI and exclude the flag altogether for the ULN (or set it to N if provided). 
Note that ULN will never be set as a mandatory identifier unless it becomes universally available at some point in the future. However, inclusion of ULN in the Learner Identifier data block against a Scheme should be interpreted by MIS as a requirement to provide the ULN for relevant learners. ie learners who may attract state funding related to the qualification. If the ULN is not provided with, or in advance of, an order for a QE within that Scheme, Awarding Organisations will provide an appropriate feedback message.
Learner Identifiers which are neither relevant or mandatory may not be included in the data block at all, but as stated in various places in the specification, centres may provide all the learner identifiers which they have available on first submission of a learner's information. Awarding Organisations may discard those which are not relevant for any of their qualifications or may choose to retain them as they could provide useful additional learner identity information.</v>
      </c>
      <c r="O304" s="52"/>
      <c r="P304" s="53"/>
      <c r="Q304" s="53" t="s">
        <v>416</v>
      </c>
      <c r="R304" s="53"/>
      <c r="S304" s="54" t="s">
        <v>416</v>
      </c>
      <c r="T304" s="54" t="s">
        <v>1630</v>
      </c>
      <c r="U304" s="54" t="s">
        <v>1768</v>
      </c>
      <c r="V304" s="27" t="str">
        <f t="shared" si="4"/>
        <v>OK</v>
      </c>
    </row>
    <row r="305" spans="1:22" ht="155.4" x14ac:dyDescent="0.35">
      <c r="A305" s="55" t="s">
        <v>1767</v>
      </c>
      <c r="B305" s="55" t="s">
        <v>1768</v>
      </c>
      <c r="C305" s="52">
        <v>1</v>
      </c>
      <c r="D305" s="52" t="s">
        <v>6</v>
      </c>
      <c r="E305" s="52" t="s">
        <v>8</v>
      </c>
      <c r="F305" s="52" t="s">
        <v>6</v>
      </c>
      <c r="G305" s="52"/>
      <c r="H305" s="80" t="str">
        <f>IFERROR(IF(LEN(VLOOKUP($A305,Entities!$A$1:$C$116,3,FALSE))=0,"",VLOOKUP($A305,Entities!$A$1:$C$116,3,FALSE)),"")</f>
        <v>A controlled list of values that qualify QE Learner Identifiers.</v>
      </c>
      <c r="I305" s="80" t="str">
        <f>IFERROR(IF(LEN(VLOOKUP($A305,Entities!$A$1:$D$116,4,FALSE))=0,"",VLOOKUP($A305,Entities!$A$1:$D$116,4,FALSE)),"")</f>
        <v/>
      </c>
      <c r="J305" s="80" t="str">
        <f>IFERROR(IF(LEN(VLOOKUP($A305,Entities!$A$1:$E$116,5,FALSE))=0,"",VLOOKUP($A305,Entities!$A$1:$E$116,5,FALSE)),"")</f>
        <v>Reference Entity</v>
      </c>
      <c r="K305" s="80" t="str">
        <f>IFERROR(IF(LEN(VLOOKUP($B305,Attributes!$A$1:$C$379,3,FALSE))=0,"",VLOOKUP($B305,Attributes!$A$1:$C$379,3,FALSE)),"")</f>
        <v>NVARCHAR(50)</v>
      </c>
      <c r="L305" s="80" t="str">
        <f>IFERROR(IF(LEN(VLOOKUP($B305,Attributes!$A$1:$F$379,6,FALSE))=0,"",VLOOKUP($B305,Attributes!$A$1:$F$379,6,FALSE)),"")</f>
        <v>QE Learner Identifier Qualifier Type</v>
      </c>
      <c r="M305" s="80" t="str">
        <f>IFERROR(IF(LEN(VLOOKUP($B305,Attributes!$A$1:$G$379,7,FALSE))=0,"",VLOOKUP($B305,Attributes!$A$1:$G$379,7,FALSE)),"")</f>
        <v>A controlled list of values that qualify QE Learner Identifiers.</v>
      </c>
      <c r="N305" s="80" t="str">
        <f>IFERROR(IF(LEN(VLOOKUP($B305,Attributes!$A$1:$H$379,8,FALSE))=0,"",VLOOKUP($B305,Attributes!$A$1:$H$379,8,FALSE)),"")</f>
        <v>The QE Learner Identifier data block allows AOs to specify any Learner Identifiers which may be relevant for a particular Qualification. This allows the AO to define which of those identifiers are mandatory. An AO could therefore use this data block to ask for a ULN and UCI for a particular qualification, but might set the Learner_Id_Mandatory_Flag to Y for the UCI and exclude the flag altogether for the ULN (or set it to N if provided). 
Note that ULN will never be set as a mandatory identifier unless it becomes universally available at some point in the future. However, inclusion of ULN in the Learner Identifier data block against a Scheme should be interpreted by MIS as a requirement to provide the ULN for relevant learners. ie learners who may attract state funding related to the qualification. If the ULN is not provided with, or in advance of, an order for a QE within that Scheme, Awarding Organisations will provide an appropriate feedback message.
Learner Identifiers which are neither relevant or mandatory may not be included in the data block at all, but as stated in various places in the specification, centres may provide all the learner identifiers which they have available on first submission of a learner's information. Awarding Organisations may discard those which are not relevant for any of their qualifications or may choose to retain them as they could provide useful additional learner identity information.</v>
      </c>
      <c r="O305" s="52"/>
      <c r="P305" s="53"/>
      <c r="Q305" s="53" t="s">
        <v>1576</v>
      </c>
      <c r="R305" s="53"/>
      <c r="S305" s="53" t="s">
        <v>1576</v>
      </c>
      <c r="T305" s="54" t="s">
        <v>1746</v>
      </c>
      <c r="U305" s="54" t="s">
        <v>1768</v>
      </c>
      <c r="V305" s="27" t="str">
        <f t="shared" si="4"/>
        <v>OK</v>
      </c>
    </row>
    <row r="306" spans="1:22" ht="33.299999999999997" x14ac:dyDescent="0.35">
      <c r="A306" s="55" t="s">
        <v>510</v>
      </c>
      <c r="B306" s="55" t="s">
        <v>7</v>
      </c>
      <c r="C306" s="52">
        <v>1</v>
      </c>
      <c r="D306" s="52" t="s">
        <v>6</v>
      </c>
      <c r="E306" s="52" t="s">
        <v>6</v>
      </c>
      <c r="F306" s="52" t="s">
        <v>6</v>
      </c>
      <c r="G306" s="52"/>
      <c r="H306" s="80" t="str">
        <f>IFERROR(IF(LEN(VLOOKUP($A306,Entities!$A$1:$C$116,3,FALSE))=0,"",VLOOKUP($A306,Entities!$A$1:$C$116,3,FALSE)),"")</f>
        <v>The QE LEARNING HOURS identifies a guided learning hours value for a particular QE LEARNING HOURS TYPE that has been estimated for the QUALIFCATION ELEMENT.</v>
      </c>
      <c r="I306" s="80" t="str">
        <f>IFERROR(IF(LEN(VLOOKUP($A306,Entities!$A$1:$D$116,4,FALSE))=0,"",VLOOKUP($A306,Entities!$A$1:$D$116,4,FALSE)),"")</f>
        <v/>
      </c>
      <c r="J306" s="80" t="str">
        <f>IFERROR(IF(LEN(VLOOKUP($A306,Entities!$A$1:$E$116,5,FALSE))=0,"",VLOOKUP($A306,Entities!$A$1:$E$116,5,FALSE)),"")</f>
        <v>QE Learning Hours</v>
      </c>
      <c r="K306" s="80" t="str">
        <f>IFERROR(IF(LEN(VLOOKUP($B306,Attributes!$A$1:$C$379,3,FALSE))=0,"",VLOOKUP($B306,Attributes!$A$1:$C$379,3,FALSE)),"")</f>
        <v>NVARCHAR(32)</v>
      </c>
      <c r="L306" s="80" t="str">
        <f>IFERROR(IF(LEN(VLOOKUP($B306,Attributes!$A$1:$F$379,6,FALSE))=0,"",VLOOKUP($B306,Attributes!$A$1:$F$379,6,FALSE)),"")</f>
        <v/>
      </c>
      <c r="M306" s="80" t="str">
        <f>IFERROR(IF(LEN(VLOOKUP($B306,Attributes!$A$1:$G$379,7,FALSE))=0,"",VLOOKUP($B306,Attributes!$A$1:$G$379,7,FALSE)),"")</f>
        <v>A value that denotes and distinguishes the PARTY.</v>
      </c>
      <c r="N306" s="80" t="str">
        <f>IFERROR(IF(LEN(VLOOKUP($B306,Attributes!$A$1:$H$379,8,FALSE))=0,"",VLOOKUP($B306,Attributes!$A$1:$H$379,8,FALSE)),"")</f>
        <v>In this case is an AWARDING ORGANISATION. 
Where the party is an awarding organisation the JCQCIC Awarding Organisation Id must be used.</v>
      </c>
      <c r="O306" s="52"/>
      <c r="P306" s="53"/>
      <c r="Q306" s="53" t="s">
        <v>422</v>
      </c>
      <c r="R306" s="53"/>
      <c r="S306" s="54" t="s">
        <v>422</v>
      </c>
      <c r="T306" s="54" t="s">
        <v>1631</v>
      </c>
      <c r="U306" s="54" t="s">
        <v>7</v>
      </c>
      <c r="V306" s="27" t="str">
        <f t="shared" si="4"/>
        <v>OK</v>
      </c>
    </row>
    <row r="307" spans="1:22" ht="33.299999999999997" x14ac:dyDescent="0.35">
      <c r="A307" s="55" t="s">
        <v>510</v>
      </c>
      <c r="B307" s="55" t="s">
        <v>15</v>
      </c>
      <c r="C307" s="52">
        <v>2</v>
      </c>
      <c r="D307" s="52" t="s">
        <v>6</v>
      </c>
      <c r="E307" s="52" t="s">
        <v>6</v>
      </c>
      <c r="F307" s="52" t="s">
        <v>6</v>
      </c>
      <c r="G307" s="52" t="s">
        <v>1579</v>
      </c>
      <c r="H307" s="80" t="str">
        <f>IFERROR(IF(LEN(VLOOKUP($A307,Entities!$A$1:$C$116,3,FALSE))=0,"",VLOOKUP($A307,Entities!$A$1:$C$116,3,FALSE)),"")</f>
        <v>The QE LEARNING HOURS identifies a guided learning hours value for a particular QE LEARNING HOURS TYPE that has been estimated for the QUALIFCATION ELEMENT.</v>
      </c>
      <c r="I307" s="80" t="str">
        <f>IFERROR(IF(LEN(VLOOKUP($A307,Entities!$A$1:$D$116,4,FALSE))=0,"",VLOOKUP($A307,Entities!$A$1:$D$116,4,FALSE)),"")</f>
        <v/>
      </c>
      <c r="J307" s="80" t="str">
        <f>IFERROR(IF(LEN(VLOOKUP($A307,Entities!$A$1:$E$116,5,FALSE))=0,"",VLOOKUP($A307,Entities!$A$1:$E$116,5,FALSE)),"")</f>
        <v>QE Learning Hours</v>
      </c>
      <c r="K307" s="80" t="str">
        <f>IFERROR(IF(LEN(VLOOKUP($B307,Attributes!$A$1:$C$379,3,FALSE))=0,"",VLOOKUP($B307,Attributes!$A$1:$C$379,3,FALSE)),"")</f>
        <v>NVARCHAR(50)</v>
      </c>
      <c r="L307" s="80" t="str">
        <f>IFERROR(IF(LEN(VLOOKUP($B307,Attributes!$A$1:$F$379,6,FALSE))=0,"",VLOOKUP($B307,Attributes!$A$1:$F$379,6,FALSE)),"")</f>
        <v/>
      </c>
      <c r="M307" s="80" t="str">
        <f>IFERROR(IF(LEN(VLOOKUP($B307,Attributes!$A$1:$G$379,7,FALSE))=0,"",VLOOKUP($B307,Attributes!$A$1:$G$379,7,FALSE)),"")</f>
        <v>A value that uniquely identifies a specific part of a Qualification and applies to one or more QUALIFICATION ELEMENT(s) within an AWARDING ORGANISATION.</v>
      </c>
      <c r="N307" s="80" t="str">
        <f>IFERROR(IF(LEN(VLOOKUP($B307,Attributes!$A$1:$H$379,8,FALSE))=0,"",VLOOKUP($B307,Attributes!$A$1:$H$379,8,FALSE)),"")</f>
        <v>The same value may be used for a number of QUALIFICATION ELEMENTS provided they are differentiated by Qualification_Element_Type.</v>
      </c>
      <c r="O307" s="52"/>
      <c r="P307" s="53"/>
      <c r="Q307" s="53" t="s">
        <v>422</v>
      </c>
      <c r="R307" s="53"/>
      <c r="S307" s="54" t="s">
        <v>422</v>
      </c>
      <c r="T307" s="54" t="s">
        <v>1632</v>
      </c>
      <c r="U307" s="54" t="s">
        <v>15</v>
      </c>
      <c r="V307" s="27" t="str">
        <f t="shared" si="4"/>
        <v>OK</v>
      </c>
    </row>
    <row r="308" spans="1:22" ht="33.299999999999997" x14ac:dyDescent="0.35">
      <c r="A308" s="55" t="s">
        <v>510</v>
      </c>
      <c r="B308" s="55" t="s">
        <v>16</v>
      </c>
      <c r="C308" s="52">
        <v>3</v>
      </c>
      <c r="D308" s="52" t="s">
        <v>6</v>
      </c>
      <c r="E308" s="52" t="s">
        <v>6</v>
      </c>
      <c r="F308" s="52" t="s">
        <v>6</v>
      </c>
      <c r="G308" s="52" t="s">
        <v>1579</v>
      </c>
      <c r="H308" s="80" t="str">
        <f>IFERROR(IF(LEN(VLOOKUP($A308,Entities!$A$1:$C$116,3,FALSE))=0,"",VLOOKUP($A308,Entities!$A$1:$C$116,3,FALSE)),"")</f>
        <v>The QE LEARNING HOURS identifies a guided learning hours value for a particular QE LEARNING HOURS TYPE that has been estimated for the QUALIFCATION ELEMENT.</v>
      </c>
      <c r="I308" s="80" t="str">
        <f>IFERROR(IF(LEN(VLOOKUP($A308,Entities!$A$1:$D$116,4,FALSE))=0,"",VLOOKUP($A308,Entities!$A$1:$D$116,4,FALSE)),"")</f>
        <v/>
      </c>
      <c r="J308" s="80" t="str">
        <f>IFERROR(IF(LEN(VLOOKUP($A308,Entities!$A$1:$E$116,5,FALSE))=0,"",VLOOKUP($A308,Entities!$A$1:$E$116,5,FALSE)),"")</f>
        <v>QE Learning Hours</v>
      </c>
      <c r="K308" s="80" t="str">
        <f>IFERROR(IF(LEN(VLOOKUP($B308,Attributes!$A$1:$C$379,3,FALSE))=0,"",VLOOKUP($B308,Attributes!$A$1:$C$379,3,FALSE)),"")</f>
        <v>NVARCHAR(32)</v>
      </c>
      <c r="L308" s="80" t="str">
        <f>IFERROR(IF(LEN(VLOOKUP($B308,Attributes!$A$1:$F$379,6,FALSE))=0,"",VLOOKUP($B308,Attributes!$A$1:$F$379,6,FALSE)),"")</f>
        <v>Qualification_Element_Type</v>
      </c>
      <c r="M308" s="80" t="str">
        <f>IFERROR(IF(LEN(VLOOKUP($B308,Attributes!$A$1:$G$379,7,FALSE))=0,"",VLOOKUP($B308,Attributes!$A$1:$G$379,7,FALSE)),"")</f>
        <v>A controlled list of values that denotes the type and behaviour of the specific QUALIFICATION ELEMENT. Values are "Scheme", "Award", "Learning Unit", "Pathway", "Assessable".</v>
      </c>
      <c r="N308" s="80" t="str">
        <f>IFERROR(IF(LEN(VLOOKUP($B308,Attributes!$A$1:$H$379,8,FALSE))=0,"",VLOOKUP($B308,Attributes!$A$1:$H$379,8,FALSE)),"")</f>
        <v/>
      </c>
      <c r="O308" s="52"/>
      <c r="P308" s="53"/>
      <c r="Q308" s="53" t="s">
        <v>422</v>
      </c>
      <c r="R308" s="53"/>
      <c r="S308" s="54" t="s">
        <v>422</v>
      </c>
      <c r="T308" s="54" t="s">
        <v>1632</v>
      </c>
      <c r="U308" s="54" t="s">
        <v>16</v>
      </c>
      <c r="V308" s="27" t="str">
        <f t="shared" si="4"/>
        <v>OK</v>
      </c>
    </row>
    <row r="309" spans="1:22" ht="55.5" x14ac:dyDescent="0.35">
      <c r="A309" s="55" t="s">
        <v>510</v>
      </c>
      <c r="B309" s="55" t="s">
        <v>512</v>
      </c>
      <c r="C309" s="52">
        <v>4</v>
      </c>
      <c r="D309" s="52" t="s">
        <v>6</v>
      </c>
      <c r="E309" s="52" t="s">
        <v>6</v>
      </c>
      <c r="F309" s="52" t="s">
        <v>6</v>
      </c>
      <c r="G309" s="52" t="s">
        <v>1579</v>
      </c>
      <c r="H309" s="80" t="str">
        <f>IFERROR(IF(LEN(VLOOKUP($A309,Entities!$A$1:$C$116,3,FALSE))=0,"",VLOOKUP($A309,Entities!$A$1:$C$116,3,FALSE)),"")</f>
        <v>The QE LEARNING HOURS identifies a guided learning hours value for a particular QE LEARNING HOURS TYPE that has been estimated for the QUALIFCATION ELEMENT.</v>
      </c>
      <c r="I309" s="80" t="str">
        <f>IFERROR(IF(LEN(VLOOKUP($A309,Entities!$A$1:$D$116,4,FALSE))=0,"",VLOOKUP($A309,Entities!$A$1:$D$116,4,FALSE)),"")</f>
        <v/>
      </c>
      <c r="J309" s="80" t="str">
        <f>IFERROR(IF(LEN(VLOOKUP($A309,Entities!$A$1:$E$116,5,FALSE))=0,"",VLOOKUP($A309,Entities!$A$1:$E$116,5,FALSE)),"")</f>
        <v>QE Learning Hours</v>
      </c>
      <c r="K309" s="80" t="str">
        <f>IFERROR(IF(LEN(VLOOKUP($B309,Attributes!$A$1:$C$379,3,FALSE))=0,"",VLOOKUP($B309,Attributes!$A$1:$C$379,3,FALSE)),"")</f>
        <v>NVARCHAR(50)</v>
      </c>
      <c r="L309" s="80" t="str">
        <f>IFERROR(IF(LEN(VLOOKUP($B309,Attributes!$A$1:$F$379,6,FALSE))=0,"",VLOOKUP($B309,Attributes!$A$1:$F$379,6,FALSE)),"")</f>
        <v>QE_Learning_Hours_Type</v>
      </c>
      <c r="M309" s="80" t="str">
        <f>IFERROR(IF(LEN(VLOOKUP($B309,Attributes!$A$1:$G$379,7,FALSE))=0,"",VLOOKUP($B309,Attributes!$A$1:$G$379,7,FALSE)),"")</f>
        <v>A controlled list of values that identifies the type of LEARNING HOURS applicable to the QUALIFICATION ELEMENT instance. Values include "Guided Learning Hours Minimum", "Guided Learning Hours Maximum", "Guided Learning Hours", "Total Qualification Time".</v>
      </c>
      <c r="N309" s="80" t="str">
        <f>IFERROR(IF(LEN(VLOOKUP($B309,Attributes!$A$1:$H$379,8,FALSE))=0,"",VLOOKUP($B309,Attributes!$A$1:$H$379,8,FALSE)),"")</f>
        <v xml:space="preserve">Note that controlled list values are subject to ongoing consultation with Ofqual and will be published once their requirements are finalised. Awarding Organisations will not be publishing values for learning hours in the product catalogue against individual products until the list is agreed.
</v>
      </c>
      <c r="O309" s="52"/>
      <c r="P309" s="53"/>
      <c r="Q309" s="53" t="s">
        <v>422</v>
      </c>
      <c r="R309" s="53"/>
      <c r="S309" s="54" t="s">
        <v>422</v>
      </c>
      <c r="T309" s="54" t="s">
        <v>1633</v>
      </c>
      <c r="U309" s="54" t="s">
        <v>512</v>
      </c>
      <c r="V309" s="27" t="str">
        <f t="shared" si="4"/>
        <v>OK</v>
      </c>
    </row>
    <row r="310" spans="1:22" ht="33.299999999999997" x14ac:dyDescent="0.35">
      <c r="A310" s="55" t="s">
        <v>510</v>
      </c>
      <c r="B310" s="55" t="s">
        <v>513</v>
      </c>
      <c r="C310" s="52">
        <v>5</v>
      </c>
      <c r="D310" s="52" t="s">
        <v>8</v>
      </c>
      <c r="E310" s="52" t="s">
        <v>8</v>
      </c>
      <c r="F310" s="52" t="s">
        <v>8</v>
      </c>
      <c r="G310" s="52" t="s">
        <v>1579</v>
      </c>
      <c r="H310" s="80" t="str">
        <f>IFERROR(IF(LEN(VLOOKUP($A310,Entities!$A$1:$C$116,3,FALSE))=0,"",VLOOKUP($A310,Entities!$A$1:$C$116,3,FALSE)),"")</f>
        <v>The QE LEARNING HOURS identifies a guided learning hours value for a particular QE LEARNING HOURS TYPE that has been estimated for the QUALIFCATION ELEMENT.</v>
      </c>
      <c r="I310" s="80" t="str">
        <f>IFERROR(IF(LEN(VLOOKUP($A310,Entities!$A$1:$D$116,4,FALSE))=0,"",VLOOKUP($A310,Entities!$A$1:$D$116,4,FALSE)),"")</f>
        <v/>
      </c>
      <c r="J310" s="80" t="str">
        <f>IFERROR(IF(LEN(VLOOKUP($A310,Entities!$A$1:$E$116,5,FALSE))=0,"",VLOOKUP($A310,Entities!$A$1:$E$116,5,FALSE)),"")</f>
        <v>QE Learning Hours</v>
      </c>
      <c r="K310" s="80" t="str">
        <f>IFERROR(IF(LEN(VLOOKUP($B310,Attributes!$A$1:$C$379,3,FALSE))=0,"",VLOOKUP($B310,Attributes!$A$1:$C$379,3,FALSE)),"")</f>
        <v>INTEGER</v>
      </c>
      <c r="L310" s="80" t="str">
        <f>IFERROR(IF(LEN(VLOOKUP($B310,Attributes!$A$1:$F$379,6,FALSE))=0,"",VLOOKUP($B310,Attributes!$A$1:$F$379,6,FALSE)),"")</f>
        <v/>
      </c>
      <c r="M310" s="80" t="str">
        <f>IFERROR(IF(LEN(VLOOKUP($B310,Attributes!$A$1:$G$379,7,FALSE))=0,"",VLOOKUP($B310,Attributes!$A$1:$G$379,7,FALSE)),"")</f>
        <v>The number of hours estimated for the particular QE LEARNING HOURS TYPE.</v>
      </c>
      <c r="N310" s="80" t="str">
        <f>IFERROR(IF(LEN(VLOOKUP($B310,Attributes!$A$1:$H$379,8,FALSE))=0,"",VLOOKUP($B310,Attributes!$A$1:$H$379,8,FALSE)),"")</f>
        <v/>
      </c>
      <c r="O310" s="52"/>
      <c r="P310" s="53"/>
      <c r="Q310" s="53" t="s">
        <v>422</v>
      </c>
      <c r="R310" s="53"/>
      <c r="S310" s="54" t="s">
        <v>422</v>
      </c>
      <c r="T310" s="54" t="s">
        <v>1634</v>
      </c>
      <c r="U310" s="54" t="s">
        <v>513</v>
      </c>
      <c r="V310" s="27" t="str">
        <f t="shared" si="4"/>
        <v>OK</v>
      </c>
    </row>
    <row r="311" spans="1:22" ht="33.299999999999997" x14ac:dyDescent="0.35">
      <c r="A311" s="55" t="s">
        <v>510</v>
      </c>
      <c r="B311" s="55" t="s">
        <v>515</v>
      </c>
      <c r="C311" s="52">
        <v>6</v>
      </c>
      <c r="D311" s="52" t="s">
        <v>8</v>
      </c>
      <c r="E311" s="52" t="s">
        <v>8</v>
      </c>
      <c r="F311" s="52" t="s">
        <v>8</v>
      </c>
      <c r="G311" s="52" t="s">
        <v>1579</v>
      </c>
      <c r="H311" s="80" t="str">
        <f>IFERROR(IF(LEN(VLOOKUP($A311,Entities!$A$1:$C$116,3,FALSE))=0,"",VLOOKUP($A311,Entities!$A$1:$C$116,3,FALSE)),"")</f>
        <v>The QE LEARNING HOURS identifies a guided learning hours value for a particular QE LEARNING HOURS TYPE that has been estimated for the QUALIFCATION ELEMENT.</v>
      </c>
      <c r="I311" s="80" t="str">
        <f>IFERROR(IF(LEN(VLOOKUP($A311,Entities!$A$1:$D$116,4,FALSE))=0,"",VLOOKUP($A311,Entities!$A$1:$D$116,4,FALSE)),"")</f>
        <v/>
      </c>
      <c r="J311" s="80" t="str">
        <f>IFERROR(IF(LEN(VLOOKUP($A311,Entities!$A$1:$E$116,5,FALSE))=0,"",VLOOKUP($A311,Entities!$A$1:$E$116,5,FALSE)),"")</f>
        <v>QE Learning Hours</v>
      </c>
      <c r="K311" s="80" t="str">
        <f>IFERROR(IF(LEN(VLOOKUP($B311,Attributes!$A$1:$C$379,3,FALSE))=0,"",VLOOKUP($B311,Attributes!$A$1:$C$379,3,FALSE)),"")</f>
        <v>DATE</v>
      </c>
      <c r="L311" s="80" t="str">
        <f>IFERROR(IF(LEN(VLOOKUP($B311,Attributes!$A$1:$F$379,6,FALSE))=0,"",VLOOKUP($B311,Attributes!$A$1:$F$379,6,FALSE)),"")</f>
        <v/>
      </c>
      <c r="M311" s="80" t="str">
        <f>IFERROR(IF(LEN(VLOOKUP($B311,Attributes!$A$1:$G$379,7,FALSE))=0,"",VLOOKUP($B311,Attributes!$A$1:$G$379,7,FALSE)),"")</f>
        <v>The date that the QE LEARNING HOURS is effective from.</v>
      </c>
      <c r="N311" s="80" t="str">
        <f>IFERROR(IF(LEN(VLOOKUP($B311,Attributes!$A$1:$H$379,8,FALSE))=0,"",VLOOKUP($B311,Attributes!$A$1:$H$379,8,FALSE)),"")</f>
        <v/>
      </c>
      <c r="O311" s="52"/>
      <c r="P311" s="53"/>
      <c r="Q311" s="53" t="s">
        <v>422</v>
      </c>
      <c r="R311" s="53"/>
      <c r="S311" s="54" t="s">
        <v>422</v>
      </c>
      <c r="T311" s="54" t="s">
        <v>1634</v>
      </c>
      <c r="U311" s="54" t="s">
        <v>515</v>
      </c>
      <c r="V311" s="27" t="str">
        <f t="shared" si="4"/>
        <v>OK</v>
      </c>
    </row>
    <row r="312" spans="1:22" ht="33.299999999999997" x14ac:dyDescent="0.35">
      <c r="A312" s="55" t="s">
        <v>510</v>
      </c>
      <c r="B312" s="55" t="s">
        <v>517</v>
      </c>
      <c r="C312" s="52">
        <v>7</v>
      </c>
      <c r="D312" s="52" t="s">
        <v>8</v>
      </c>
      <c r="E312" s="52" t="s">
        <v>8</v>
      </c>
      <c r="F312" s="52" t="s">
        <v>8</v>
      </c>
      <c r="G312" s="52" t="s">
        <v>1579</v>
      </c>
      <c r="H312" s="80" t="str">
        <f>IFERROR(IF(LEN(VLOOKUP($A312,Entities!$A$1:$C$116,3,FALSE))=0,"",VLOOKUP($A312,Entities!$A$1:$C$116,3,FALSE)),"")</f>
        <v>The QE LEARNING HOURS identifies a guided learning hours value for a particular QE LEARNING HOURS TYPE that has been estimated for the QUALIFCATION ELEMENT.</v>
      </c>
      <c r="I312" s="80" t="str">
        <f>IFERROR(IF(LEN(VLOOKUP($A312,Entities!$A$1:$D$116,4,FALSE))=0,"",VLOOKUP($A312,Entities!$A$1:$D$116,4,FALSE)),"")</f>
        <v/>
      </c>
      <c r="J312" s="80" t="str">
        <f>IFERROR(IF(LEN(VLOOKUP($A312,Entities!$A$1:$E$116,5,FALSE))=0,"",VLOOKUP($A312,Entities!$A$1:$E$116,5,FALSE)),"")</f>
        <v>QE Learning Hours</v>
      </c>
      <c r="K312" s="80" t="str">
        <f>IFERROR(IF(LEN(VLOOKUP($B312,Attributes!$A$1:$C$379,3,FALSE))=0,"",VLOOKUP($B312,Attributes!$A$1:$C$379,3,FALSE)),"")</f>
        <v>DATE</v>
      </c>
      <c r="L312" s="80" t="str">
        <f>IFERROR(IF(LEN(VLOOKUP($B312,Attributes!$A$1:$F$379,6,FALSE))=0,"",VLOOKUP($B312,Attributes!$A$1:$F$379,6,FALSE)),"")</f>
        <v/>
      </c>
      <c r="M312" s="80" t="str">
        <f>IFERROR(IF(LEN(VLOOKUP($B312,Attributes!$A$1:$G$379,7,FALSE))=0,"",VLOOKUP($B312,Attributes!$A$1:$G$379,7,FALSE)),"")</f>
        <v>The date that the QE LEARNING HOURS ceases to be effective.</v>
      </c>
      <c r="N312" s="80" t="str">
        <f>IFERROR(IF(LEN(VLOOKUP($B312,Attributes!$A$1:$H$379,8,FALSE))=0,"",VLOOKUP($B312,Attributes!$A$1:$H$379,8,FALSE)),"")</f>
        <v/>
      </c>
      <c r="O312" s="52"/>
      <c r="P312" s="53"/>
      <c r="Q312" s="53" t="s">
        <v>422</v>
      </c>
      <c r="R312" s="53"/>
      <c r="S312" s="54" t="s">
        <v>422</v>
      </c>
      <c r="T312" s="54" t="s">
        <v>1634</v>
      </c>
      <c r="U312" s="54" t="s">
        <v>517</v>
      </c>
      <c r="V312" s="27" t="str">
        <f t="shared" si="4"/>
        <v>OK</v>
      </c>
    </row>
    <row r="313" spans="1:22" ht="55.5" x14ac:dyDescent="0.35">
      <c r="A313" s="55" t="s">
        <v>519</v>
      </c>
      <c r="B313" s="55" t="s">
        <v>512</v>
      </c>
      <c r="C313" s="52">
        <v>1</v>
      </c>
      <c r="D313" s="52" t="s">
        <v>6</v>
      </c>
      <c r="E313" s="52" t="s">
        <v>8</v>
      </c>
      <c r="F313" s="52" t="s">
        <v>6</v>
      </c>
      <c r="G313" s="52"/>
      <c r="H313" s="80" t="str">
        <f>IFERROR(IF(LEN(VLOOKUP($A313,Entities!$A$1:$C$116,3,FALSE))=0,"",VLOOKUP($A313,Entities!$A$1:$C$116,3,FALSE)),"")</f>
        <v>A controlled list of values that identifies the type of LEARNING HOURS applicable to the QUALIFICATION ELEMENT instance. Values include "Guided Learning Hours Minimum", "Guided Learning Hours Maximum", "Guided Learning Hours", "Total Qualification Time".</v>
      </c>
      <c r="I313" s="80" t="str">
        <f>IFERROR(IF(LEN(VLOOKUP($A313,Entities!$A$1:$D$116,4,FALSE))=0,"",VLOOKUP($A313,Entities!$A$1:$D$116,4,FALSE)),"")</f>
        <v/>
      </c>
      <c r="J313" s="80" t="str">
        <f>IFERROR(IF(LEN(VLOOKUP($A313,Entities!$A$1:$E$116,5,FALSE))=0,"",VLOOKUP($A313,Entities!$A$1:$E$116,5,FALSE)),"")</f>
        <v>Reference Entity</v>
      </c>
      <c r="K313" s="80" t="str">
        <f>IFERROR(IF(LEN(VLOOKUP($B313,Attributes!$A$1:$C$379,3,FALSE))=0,"",VLOOKUP($B313,Attributes!$A$1:$C$379,3,FALSE)),"")</f>
        <v>NVARCHAR(50)</v>
      </c>
      <c r="L313" s="80" t="str">
        <f>IFERROR(IF(LEN(VLOOKUP($B313,Attributes!$A$1:$F$379,6,FALSE))=0,"",VLOOKUP($B313,Attributes!$A$1:$F$379,6,FALSE)),"")</f>
        <v>QE_Learning_Hours_Type</v>
      </c>
      <c r="M313" s="80" t="str">
        <f>IFERROR(IF(LEN(VLOOKUP($B313,Attributes!$A$1:$G$379,7,FALSE))=0,"",VLOOKUP($B313,Attributes!$A$1:$G$379,7,FALSE)),"")</f>
        <v>A controlled list of values that identifies the type of LEARNING HOURS applicable to the QUALIFICATION ELEMENT instance. Values include "Guided Learning Hours Minimum", "Guided Learning Hours Maximum", "Guided Learning Hours", "Total Qualification Time".</v>
      </c>
      <c r="N313" s="80" t="str">
        <f>IFERROR(IF(LEN(VLOOKUP($B313,Attributes!$A$1:$H$379,8,FALSE))=0,"",VLOOKUP($B313,Attributes!$A$1:$H$379,8,FALSE)),"")</f>
        <v xml:space="preserve">Note that controlled list values are subject to ongoing consultation with Ofqual and will be published once their requirements are finalised. Awarding Organisations will not be publishing values for learning hours in the product catalogue against individual products until the list is agreed.
</v>
      </c>
      <c r="O313" s="52"/>
      <c r="P313" s="53"/>
      <c r="Q313" s="53" t="s">
        <v>1576</v>
      </c>
      <c r="R313" s="53"/>
      <c r="S313" s="53" t="s">
        <v>1576</v>
      </c>
      <c r="T313" s="54" t="s">
        <v>1705</v>
      </c>
      <c r="U313" s="54" t="s">
        <v>512</v>
      </c>
      <c r="V313" s="27" t="str">
        <f t="shared" si="4"/>
        <v>OK</v>
      </c>
    </row>
    <row r="314" spans="1:22" ht="33.299999999999997" x14ac:dyDescent="0.35">
      <c r="A314" s="55" t="s">
        <v>290</v>
      </c>
      <c r="B314" s="55" t="s">
        <v>289</v>
      </c>
      <c r="C314" s="52">
        <v>1</v>
      </c>
      <c r="D314" s="52" t="s">
        <v>6</v>
      </c>
      <c r="E314" s="52" t="s">
        <v>8</v>
      </c>
      <c r="F314" s="52" t="s">
        <v>6</v>
      </c>
      <c r="G314" s="52"/>
      <c r="H314" s="80" t="str">
        <f>IFERROR(IF(LEN(VLOOKUP($A314,Entities!$A$1:$C$116,3,FALSE))=0,"",VLOOKUP($A314,Entities!$A$1:$C$116,3,FALSE)),"")</f>
        <v>A controlled list of values that indicates the method to be used for moderation of this QUALIFICATION ELEMENT. For example, "Postal", "Online", "Visiting", "Residential", "Mixed".</v>
      </c>
      <c r="I314" s="80" t="str">
        <f>IFERROR(IF(LEN(VLOOKUP($A314,Entities!$A$1:$D$116,4,FALSE))=0,"",VLOOKUP($A314,Entities!$A$1:$D$116,4,FALSE)),"")</f>
        <v/>
      </c>
      <c r="J314" s="80" t="str">
        <f>IFERROR(IF(LEN(VLOOKUP($A314,Entities!$A$1:$E$116,5,FALSE))=0,"",VLOOKUP($A314,Entities!$A$1:$E$116,5,FALSE)),"")</f>
        <v>Reference Entity</v>
      </c>
      <c r="K314" s="80" t="str">
        <f>IFERROR(IF(LEN(VLOOKUP($B314,Attributes!$A$1:$C$379,3,FALSE))=0,"",VLOOKUP($B314,Attributes!$A$1:$C$379,3,FALSE)),"")</f>
        <v>NVARCHAR(32)</v>
      </c>
      <c r="L314" s="80" t="str">
        <f>IFERROR(IF(LEN(VLOOKUP($B314,Attributes!$A$1:$F$379,6,FALSE))=0,"",VLOOKUP($B314,Attributes!$A$1:$F$379,6,FALSE)),"")</f>
        <v>QE_Moderation_Type</v>
      </c>
      <c r="M314" s="80" t="str">
        <f>IFERROR(IF(LEN(VLOOKUP($B314,Attributes!$A$1:$G$379,7,FALSE))=0,"",VLOOKUP($B314,Attributes!$A$1:$G$379,7,FALSE)),"")</f>
        <v>A controlled list of values that indicates the method to be used for moderation of this QUALIFICATION ELEMENT. For example, "Postal", "Online", "Visiting", "Residential", "Mixed".</v>
      </c>
      <c r="N314" s="80" t="str">
        <f>IFERROR(IF(LEN(VLOOKUP($B314,Attributes!$A$1:$H$379,8,FALSE))=0,"",VLOOKUP($B314,Attributes!$A$1:$H$379,8,FALSE)),"")</f>
        <v>Although the data model supports provision of this attribute against any qualification element subtype, in practice it will only be provided against the Assessable and Award subtypes.</v>
      </c>
      <c r="O314" s="52"/>
      <c r="P314" s="53"/>
      <c r="Q314" s="53" t="s">
        <v>1576</v>
      </c>
      <c r="R314" s="53"/>
      <c r="S314" s="53" t="s">
        <v>1576</v>
      </c>
      <c r="T314" s="54" t="s">
        <v>1707</v>
      </c>
      <c r="U314" s="54" t="s">
        <v>289</v>
      </c>
      <c r="V314" s="27" t="str">
        <f t="shared" si="4"/>
        <v>OK</v>
      </c>
    </row>
    <row r="315" spans="1:22" ht="22.2" x14ac:dyDescent="0.35">
      <c r="A315" s="55" t="s">
        <v>215</v>
      </c>
      <c r="B315" s="55" t="s">
        <v>7</v>
      </c>
      <c r="C315" s="52">
        <v>1</v>
      </c>
      <c r="D315" s="52" t="s">
        <v>6</v>
      </c>
      <c r="E315" s="52" t="s">
        <v>6</v>
      </c>
      <c r="F315" s="52" t="s">
        <v>6</v>
      </c>
      <c r="G315" s="52"/>
      <c r="H315" s="80" t="str">
        <f>IFERROR(IF(LEN(VLOOKUP($A315,Entities!$A$1:$C$116,3,FALSE))=0,"",VLOOKUP($A315,Entities!$A$1:$C$116,3,FALSE)),"")</f>
        <v>The Objective Statement Text that applies to a specific QUALIFICATION ELEMENT</v>
      </c>
      <c r="I315" s="80" t="str">
        <f>IFERROR(IF(LEN(VLOOKUP($A315,Entities!$A$1:$D$116,4,FALSE))=0,"",VLOOKUP($A315,Entities!$A$1:$D$116,4,FALSE)),"")</f>
        <v/>
      </c>
      <c r="J315" s="80" t="str">
        <f>IFERROR(IF(LEN(VLOOKUP($A315,Entities!$A$1:$E$116,5,FALSE))=0,"",VLOOKUP($A315,Entities!$A$1:$E$116,5,FALSE)),"")</f>
        <v>QE Objective Statement</v>
      </c>
      <c r="K315" s="80" t="str">
        <f>IFERROR(IF(LEN(VLOOKUP($B315,Attributes!$A$1:$C$379,3,FALSE))=0,"",VLOOKUP($B315,Attributes!$A$1:$C$379,3,FALSE)),"")</f>
        <v>NVARCHAR(32)</v>
      </c>
      <c r="L315" s="80" t="str">
        <f>IFERROR(IF(LEN(VLOOKUP($B315,Attributes!$A$1:$F$379,6,FALSE))=0,"",VLOOKUP($B315,Attributes!$A$1:$F$379,6,FALSE)),"")</f>
        <v/>
      </c>
      <c r="M315" s="80" t="str">
        <f>IFERROR(IF(LEN(VLOOKUP($B315,Attributes!$A$1:$G$379,7,FALSE))=0,"",VLOOKUP($B315,Attributes!$A$1:$G$379,7,FALSE)),"")</f>
        <v>A value that denotes and distinguishes the PARTY.</v>
      </c>
      <c r="N315" s="80" t="str">
        <f>IFERROR(IF(LEN(VLOOKUP($B315,Attributes!$A$1:$H$379,8,FALSE))=0,"",VLOOKUP($B315,Attributes!$A$1:$H$379,8,FALSE)),"")</f>
        <v>In this case is an AWARDING ORGANISATION. 
Where the party is an awarding organisation the JCQCIC Awarding Organisation Id must be used.</v>
      </c>
      <c r="O315" s="52"/>
      <c r="P315" s="53" t="s">
        <v>306</v>
      </c>
      <c r="Q315" s="53" t="s">
        <v>422</v>
      </c>
      <c r="R315" s="53"/>
      <c r="S315" s="54" t="s">
        <v>422</v>
      </c>
      <c r="T315" s="54" t="s">
        <v>1635</v>
      </c>
      <c r="U315" s="54" t="s">
        <v>7</v>
      </c>
      <c r="V315" s="27" t="str">
        <f t="shared" si="4"/>
        <v>OK</v>
      </c>
    </row>
    <row r="316" spans="1:22" ht="33.299999999999997" x14ac:dyDescent="0.35">
      <c r="A316" s="55" t="s">
        <v>215</v>
      </c>
      <c r="B316" s="55" t="s">
        <v>15</v>
      </c>
      <c r="C316" s="52">
        <v>2</v>
      </c>
      <c r="D316" s="52" t="s">
        <v>6</v>
      </c>
      <c r="E316" s="52" t="s">
        <v>6</v>
      </c>
      <c r="F316" s="52" t="s">
        <v>6</v>
      </c>
      <c r="G316" s="52" t="s">
        <v>1579</v>
      </c>
      <c r="H316" s="80" t="str">
        <f>IFERROR(IF(LEN(VLOOKUP($A316,Entities!$A$1:$C$116,3,FALSE))=0,"",VLOOKUP($A316,Entities!$A$1:$C$116,3,FALSE)),"")</f>
        <v>The Objective Statement Text that applies to a specific QUALIFICATION ELEMENT</v>
      </c>
      <c r="I316" s="80" t="str">
        <f>IFERROR(IF(LEN(VLOOKUP($A316,Entities!$A$1:$D$116,4,FALSE))=0,"",VLOOKUP($A316,Entities!$A$1:$D$116,4,FALSE)),"")</f>
        <v/>
      </c>
      <c r="J316" s="80" t="str">
        <f>IFERROR(IF(LEN(VLOOKUP($A316,Entities!$A$1:$E$116,5,FALSE))=0,"",VLOOKUP($A316,Entities!$A$1:$E$116,5,FALSE)),"")</f>
        <v>QE Objective Statement</v>
      </c>
      <c r="K316" s="80" t="str">
        <f>IFERROR(IF(LEN(VLOOKUP($B316,Attributes!$A$1:$C$379,3,FALSE))=0,"",VLOOKUP($B316,Attributes!$A$1:$C$379,3,FALSE)),"")</f>
        <v>NVARCHAR(50)</v>
      </c>
      <c r="L316" s="80" t="str">
        <f>IFERROR(IF(LEN(VLOOKUP($B316,Attributes!$A$1:$F$379,6,FALSE))=0,"",VLOOKUP($B316,Attributes!$A$1:$F$379,6,FALSE)),"")</f>
        <v/>
      </c>
      <c r="M316" s="80" t="str">
        <f>IFERROR(IF(LEN(VLOOKUP($B316,Attributes!$A$1:$G$379,7,FALSE))=0,"",VLOOKUP($B316,Attributes!$A$1:$G$379,7,FALSE)),"")</f>
        <v>A value that uniquely identifies a specific part of a Qualification and applies to one or more QUALIFICATION ELEMENT(s) within an AWARDING ORGANISATION.</v>
      </c>
      <c r="N316" s="80" t="str">
        <f>IFERROR(IF(LEN(VLOOKUP($B316,Attributes!$A$1:$H$379,8,FALSE))=0,"",VLOOKUP($B316,Attributes!$A$1:$H$379,8,FALSE)),"")</f>
        <v>The same value may be used for a number of QUALIFICATION ELEMENTS provided they are differentiated by Qualification_Element_Type.</v>
      </c>
      <c r="O316" s="52"/>
      <c r="P316" s="53" t="s">
        <v>306</v>
      </c>
      <c r="Q316" s="53" t="s">
        <v>422</v>
      </c>
      <c r="R316" s="53"/>
      <c r="S316" s="54" t="s">
        <v>422</v>
      </c>
      <c r="T316" s="54" t="s">
        <v>1635</v>
      </c>
      <c r="U316" s="54" t="s">
        <v>15</v>
      </c>
      <c r="V316" s="27" t="str">
        <f t="shared" si="4"/>
        <v>OK</v>
      </c>
    </row>
    <row r="317" spans="1:22" ht="33.299999999999997" x14ac:dyDescent="0.35">
      <c r="A317" s="55" t="s">
        <v>215</v>
      </c>
      <c r="B317" s="55" t="s">
        <v>16</v>
      </c>
      <c r="C317" s="52">
        <v>3</v>
      </c>
      <c r="D317" s="52" t="s">
        <v>6</v>
      </c>
      <c r="E317" s="52" t="s">
        <v>6</v>
      </c>
      <c r="F317" s="52" t="s">
        <v>6</v>
      </c>
      <c r="G317" s="52" t="s">
        <v>1579</v>
      </c>
      <c r="H317" s="80" t="str">
        <f>IFERROR(IF(LEN(VLOOKUP($A317,Entities!$A$1:$C$116,3,FALSE))=0,"",VLOOKUP($A317,Entities!$A$1:$C$116,3,FALSE)),"")</f>
        <v>The Objective Statement Text that applies to a specific QUALIFICATION ELEMENT</v>
      </c>
      <c r="I317" s="80" t="str">
        <f>IFERROR(IF(LEN(VLOOKUP($A317,Entities!$A$1:$D$116,4,FALSE))=0,"",VLOOKUP($A317,Entities!$A$1:$D$116,4,FALSE)),"")</f>
        <v/>
      </c>
      <c r="J317" s="80" t="str">
        <f>IFERROR(IF(LEN(VLOOKUP($A317,Entities!$A$1:$E$116,5,FALSE))=0,"",VLOOKUP($A317,Entities!$A$1:$E$116,5,FALSE)),"")</f>
        <v>QE Objective Statement</v>
      </c>
      <c r="K317" s="80" t="str">
        <f>IFERROR(IF(LEN(VLOOKUP($B317,Attributes!$A$1:$C$379,3,FALSE))=0,"",VLOOKUP($B317,Attributes!$A$1:$C$379,3,FALSE)),"")</f>
        <v>NVARCHAR(32)</v>
      </c>
      <c r="L317" s="80" t="str">
        <f>IFERROR(IF(LEN(VLOOKUP($B317,Attributes!$A$1:$F$379,6,FALSE))=0,"",VLOOKUP($B317,Attributes!$A$1:$F$379,6,FALSE)),"")</f>
        <v>Qualification_Element_Type</v>
      </c>
      <c r="M317" s="80" t="str">
        <f>IFERROR(IF(LEN(VLOOKUP($B317,Attributes!$A$1:$G$379,7,FALSE))=0,"",VLOOKUP($B317,Attributes!$A$1:$G$379,7,FALSE)),"")</f>
        <v>A controlled list of values that denotes the type and behaviour of the specific QUALIFICATION ELEMENT. Values are "Scheme", "Award", "Learning Unit", "Pathway", "Assessable".</v>
      </c>
      <c r="N317" s="80" t="str">
        <f>IFERROR(IF(LEN(VLOOKUP($B317,Attributes!$A$1:$H$379,8,FALSE))=0,"",VLOOKUP($B317,Attributes!$A$1:$H$379,8,FALSE)),"")</f>
        <v/>
      </c>
      <c r="O317" s="52"/>
      <c r="P317" s="53" t="s">
        <v>306</v>
      </c>
      <c r="Q317" s="53" t="s">
        <v>422</v>
      </c>
      <c r="R317" s="53"/>
      <c r="S317" s="54" t="s">
        <v>422</v>
      </c>
      <c r="T317" s="54" t="s">
        <v>1635</v>
      </c>
      <c r="U317" s="54" t="s">
        <v>16</v>
      </c>
      <c r="V317" s="27" t="str">
        <f t="shared" si="4"/>
        <v>OK</v>
      </c>
    </row>
    <row r="318" spans="1:22" ht="22.2" x14ac:dyDescent="0.35">
      <c r="A318" s="55" t="s">
        <v>215</v>
      </c>
      <c r="B318" s="55" t="s">
        <v>216</v>
      </c>
      <c r="C318" s="52">
        <v>4</v>
      </c>
      <c r="D318" s="52" t="s">
        <v>6</v>
      </c>
      <c r="E318" s="52" t="s">
        <v>8</v>
      </c>
      <c r="F318" s="52" t="s">
        <v>6</v>
      </c>
      <c r="G318" s="52" t="s">
        <v>1579</v>
      </c>
      <c r="H318" s="80" t="str">
        <f>IFERROR(IF(LEN(VLOOKUP($A318,Entities!$A$1:$C$116,3,FALSE))=0,"",VLOOKUP($A318,Entities!$A$1:$C$116,3,FALSE)),"")</f>
        <v>The Objective Statement Text that applies to a specific QUALIFICATION ELEMENT</v>
      </c>
      <c r="I318" s="80" t="str">
        <f>IFERROR(IF(LEN(VLOOKUP($A318,Entities!$A$1:$D$116,4,FALSE))=0,"",VLOOKUP($A318,Entities!$A$1:$D$116,4,FALSE)),"")</f>
        <v/>
      </c>
      <c r="J318" s="80" t="str">
        <f>IFERROR(IF(LEN(VLOOKUP($A318,Entities!$A$1:$E$116,5,FALSE))=0,"",VLOOKUP($A318,Entities!$A$1:$E$116,5,FALSE)),"")</f>
        <v>QE Objective Statement</v>
      </c>
      <c r="K318" s="80" t="str">
        <f>IFERROR(IF(LEN(VLOOKUP($B318,Attributes!$A$1:$C$379,3,FALSE))=0,"",VLOOKUP($B318,Attributes!$A$1:$C$379,3,FALSE)),"")</f>
        <v>NVARCHAR(32)</v>
      </c>
      <c r="L318" s="80" t="str">
        <f>IFERROR(IF(LEN(VLOOKUP($B318,Attributes!$A$1:$F$379,6,FALSE))=0,"",VLOOKUP($B318,Attributes!$A$1:$F$379,6,FALSE)),"")</f>
        <v/>
      </c>
      <c r="M318" s="80" t="str">
        <f>IFERROR(IF(LEN(VLOOKUP($B318,Attributes!$A$1:$G$379,7,FALSE))=0,"",VLOOKUP($B318,Attributes!$A$1:$G$379,7,FALSE)),"")</f>
        <v>The name of the QE OBJECTIVE STATEMENT TEXT.</v>
      </c>
      <c r="N318" s="80" t="str">
        <f>IFERROR(IF(LEN(VLOOKUP($B318,Attributes!$A$1:$H$379,8,FALSE))=0,"",VLOOKUP($B318,Attributes!$A$1:$H$379,8,FALSE)),"")</f>
        <v/>
      </c>
      <c r="O318" s="52"/>
      <c r="P318" s="53" t="s">
        <v>306</v>
      </c>
      <c r="Q318" s="53" t="s">
        <v>422</v>
      </c>
      <c r="R318" s="53"/>
      <c r="S318" s="54" t="s">
        <v>422</v>
      </c>
      <c r="T318" s="54" t="s">
        <v>1636</v>
      </c>
      <c r="U318" s="54" t="s">
        <v>216</v>
      </c>
      <c r="V318" s="27" t="str">
        <f t="shared" si="4"/>
        <v>OK</v>
      </c>
    </row>
    <row r="319" spans="1:22" ht="22.2" x14ac:dyDescent="0.35">
      <c r="A319" s="55" t="s">
        <v>215</v>
      </c>
      <c r="B319" s="55" t="s">
        <v>217</v>
      </c>
      <c r="C319" s="52">
        <v>5</v>
      </c>
      <c r="D319" s="52" t="s">
        <v>8</v>
      </c>
      <c r="E319" s="52" t="s">
        <v>8</v>
      </c>
      <c r="F319" s="52" t="s">
        <v>8</v>
      </c>
      <c r="G319" s="52" t="s">
        <v>1579</v>
      </c>
      <c r="H319" s="80" t="str">
        <f>IFERROR(IF(LEN(VLOOKUP($A319,Entities!$A$1:$C$116,3,FALSE))=0,"",VLOOKUP($A319,Entities!$A$1:$C$116,3,FALSE)),"")</f>
        <v>The Objective Statement Text that applies to a specific QUALIFICATION ELEMENT</v>
      </c>
      <c r="I319" s="80" t="str">
        <f>IFERROR(IF(LEN(VLOOKUP($A319,Entities!$A$1:$D$116,4,FALSE))=0,"",VLOOKUP($A319,Entities!$A$1:$D$116,4,FALSE)),"")</f>
        <v/>
      </c>
      <c r="J319" s="80" t="str">
        <f>IFERROR(IF(LEN(VLOOKUP($A319,Entities!$A$1:$E$116,5,FALSE))=0,"",VLOOKUP($A319,Entities!$A$1:$E$116,5,FALSE)),"")</f>
        <v>QE Objective Statement</v>
      </c>
      <c r="K319" s="80" t="str">
        <f>IFERROR(IF(LEN(VLOOKUP($B319,Attributes!$A$1:$C$379,3,FALSE))=0,"",VLOOKUP($B319,Attributes!$A$1:$C$379,3,FALSE)),"")</f>
        <v>NVARCHAR(500)</v>
      </c>
      <c r="L319" s="80" t="str">
        <f>IFERROR(IF(LEN(VLOOKUP($B319,Attributes!$A$1:$F$379,6,FALSE))=0,"",VLOOKUP($B319,Attributes!$A$1:$F$379,6,FALSE)),"")</f>
        <v/>
      </c>
      <c r="M319" s="80" t="str">
        <f>IFERROR(IF(LEN(VLOOKUP($B319,Attributes!$A$1:$G$379,7,FALSE))=0,"",VLOOKUP($B319,Attributes!$A$1:$G$379,7,FALSE)),"")</f>
        <v>Contains the detailed text of the QE OBJECTIVE STATEMENT.</v>
      </c>
      <c r="N319" s="80" t="str">
        <f>IFERROR(IF(LEN(VLOOKUP($B319,Attributes!$A$1:$H$379,8,FALSE))=0,"",VLOOKUP($B319,Attributes!$A$1:$H$379,8,FALSE)),"")</f>
        <v/>
      </c>
      <c r="O319" s="52"/>
      <c r="P319" s="53" t="s">
        <v>306</v>
      </c>
      <c r="Q319" s="53" t="s">
        <v>422</v>
      </c>
      <c r="R319" s="53"/>
      <c r="S319" s="54" t="s">
        <v>422</v>
      </c>
      <c r="T319" s="54" t="s">
        <v>1637</v>
      </c>
      <c r="U319" s="54" t="s">
        <v>217</v>
      </c>
      <c r="V319" s="27" t="str">
        <f t="shared" ref="V319:V379" si="5">IF(G319="",IF(U319=B319,"OK","ERROR"),IF(U319=G319,"OK","ERROR"))</f>
        <v>OK</v>
      </c>
    </row>
    <row r="320" spans="1:22" ht="33.299999999999997" x14ac:dyDescent="0.35">
      <c r="A320" s="55" t="s">
        <v>215</v>
      </c>
      <c r="B320" s="55" t="s">
        <v>262</v>
      </c>
      <c r="C320" s="52">
        <v>6</v>
      </c>
      <c r="D320" s="52" t="s">
        <v>8</v>
      </c>
      <c r="E320" s="52" t="s">
        <v>8</v>
      </c>
      <c r="F320" s="52" t="s">
        <v>8</v>
      </c>
      <c r="G320" s="52" t="s">
        <v>1579</v>
      </c>
      <c r="H320" s="80" t="str">
        <f>IFERROR(IF(LEN(VLOOKUP($A320,Entities!$A$1:$C$116,3,FALSE))=0,"",VLOOKUP($A320,Entities!$A$1:$C$116,3,FALSE)),"")</f>
        <v>The Objective Statement Text that applies to a specific QUALIFICATION ELEMENT</v>
      </c>
      <c r="I320" s="80" t="str">
        <f>IFERROR(IF(LEN(VLOOKUP($A320,Entities!$A$1:$D$116,4,FALSE))=0,"",VLOOKUP($A320,Entities!$A$1:$D$116,4,FALSE)),"")</f>
        <v/>
      </c>
      <c r="J320" s="80" t="str">
        <f>IFERROR(IF(LEN(VLOOKUP($A320,Entities!$A$1:$E$116,5,FALSE))=0,"",VLOOKUP($A320,Entities!$A$1:$E$116,5,FALSE)),"")</f>
        <v>QE Objective Statement</v>
      </c>
      <c r="K320" s="80" t="str">
        <f>IFERROR(IF(LEN(VLOOKUP($B320,Attributes!$A$1:$C$379,3,FALSE))=0,"",VLOOKUP($B320,Attributes!$A$1:$C$379,3,FALSE)),"")</f>
        <v>INTEGER</v>
      </c>
      <c r="L320" s="80" t="str">
        <f>IFERROR(IF(LEN(VLOOKUP($B320,Attributes!$A$1:$F$379,6,FALSE))=0,"",VLOOKUP($B320,Attributes!$A$1:$F$379,6,FALSE)),"")</f>
        <v/>
      </c>
      <c r="M320" s="80" t="str">
        <f>IFERROR(IF(LEN(VLOOKUP($B320,Attributes!$A$1:$G$379,7,FALSE))=0,"",VLOOKUP($B320,Attributes!$A$1:$G$379,7,FALSE)),"")</f>
        <v>The sequence number of the QE OBJECTIVE STATEMENT TEXT within the context of the Statement tier level. Required to ensure ordering is correct.</v>
      </c>
      <c r="N320" s="80" t="str">
        <f>IFERROR(IF(LEN(VLOOKUP($B320,Attributes!$A$1:$H$379,8,FALSE))=0,"",VLOOKUP($B320,Attributes!$A$1:$H$379,8,FALSE)),"")</f>
        <v/>
      </c>
      <c r="O320" s="52"/>
      <c r="P320" s="53" t="s">
        <v>306</v>
      </c>
      <c r="Q320" s="53" t="s">
        <v>422</v>
      </c>
      <c r="R320" s="53"/>
      <c r="S320" s="54" t="s">
        <v>422</v>
      </c>
      <c r="T320" s="54" t="s">
        <v>1637</v>
      </c>
      <c r="U320" s="54" t="s">
        <v>262</v>
      </c>
      <c r="V320" s="27" t="str">
        <f t="shared" si="5"/>
        <v>OK</v>
      </c>
    </row>
    <row r="321" spans="1:22" ht="22.2" x14ac:dyDescent="0.35">
      <c r="A321" s="55" t="s">
        <v>215</v>
      </c>
      <c r="B321" s="55" t="s">
        <v>218</v>
      </c>
      <c r="C321" s="52">
        <v>7</v>
      </c>
      <c r="D321" s="52" t="s">
        <v>8</v>
      </c>
      <c r="E321" s="52" t="s">
        <v>8</v>
      </c>
      <c r="F321" s="52" t="s">
        <v>8</v>
      </c>
      <c r="G321" s="52" t="s">
        <v>1579</v>
      </c>
      <c r="H321" s="80" t="str">
        <f>IFERROR(IF(LEN(VLOOKUP($A321,Entities!$A$1:$C$116,3,FALSE))=0,"",VLOOKUP($A321,Entities!$A$1:$C$116,3,FALSE)),"")</f>
        <v>The Objective Statement Text that applies to a specific QUALIFICATION ELEMENT</v>
      </c>
      <c r="I321" s="80" t="str">
        <f>IFERROR(IF(LEN(VLOOKUP($A321,Entities!$A$1:$D$116,4,FALSE))=0,"",VLOOKUP($A321,Entities!$A$1:$D$116,4,FALSE)),"")</f>
        <v/>
      </c>
      <c r="J321" s="80" t="str">
        <f>IFERROR(IF(LEN(VLOOKUP($A321,Entities!$A$1:$E$116,5,FALSE))=0,"",VLOOKUP($A321,Entities!$A$1:$E$116,5,FALSE)),"")</f>
        <v>QE Objective Statement</v>
      </c>
      <c r="K321" s="80" t="str">
        <f>IFERROR(IF(LEN(VLOOKUP($B321,Attributes!$A$1:$C$379,3,FALSE))=0,"",VLOOKUP($B321,Attributes!$A$1:$C$379,3,FALSE)),"")</f>
        <v>NVARCHAR(8)</v>
      </c>
      <c r="L321" s="80" t="str">
        <f>IFERROR(IF(LEN(VLOOKUP($B321,Attributes!$A$1:$F$379,6,FALSE))=0,"",VLOOKUP($B321,Attributes!$A$1:$F$379,6,FALSE)),"")</f>
        <v/>
      </c>
      <c r="M321" s="80" t="str">
        <f>IFERROR(IF(LEN(VLOOKUP($B321,Attributes!$A$1:$G$379,7,FALSE))=0,"",VLOOKUP($B321,Attributes!$A$1:$G$379,7,FALSE)),"")</f>
        <v>A reference value that identifies the tier level for the QE OBJECTIVE STATEMENT.</v>
      </c>
      <c r="N321" s="80" t="str">
        <f>IFERROR(IF(LEN(VLOOKUP($B321,Attributes!$A$1:$H$379,8,FALSE))=0,"",VLOOKUP($B321,Attributes!$A$1:$H$379,8,FALSE)),"")</f>
        <v/>
      </c>
      <c r="O321" s="52"/>
      <c r="P321" s="53" t="s">
        <v>306</v>
      </c>
      <c r="Q321" s="53" t="s">
        <v>422</v>
      </c>
      <c r="R321" s="53"/>
      <c r="S321" s="54" t="s">
        <v>422</v>
      </c>
      <c r="T321" s="54" t="s">
        <v>1637</v>
      </c>
      <c r="U321" s="54" t="s">
        <v>218</v>
      </c>
      <c r="V321" s="27" t="str">
        <f t="shared" si="5"/>
        <v>OK</v>
      </c>
    </row>
    <row r="322" spans="1:22" ht="22.2" x14ac:dyDescent="0.35">
      <c r="A322" s="55" t="s">
        <v>215</v>
      </c>
      <c r="B322" s="55" t="s">
        <v>366</v>
      </c>
      <c r="C322" s="52">
        <v>8</v>
      </c>
      <c r="D322" s="52" t="s">
        <v>8</v>
      </c>
      <c r="E322" s="52" t="s">
        <v>8</v>
      </c>
      <c r="F322" s="52" t="s">
        <v>8</v>
      </c>
      <c r="G322" s="52" t="s">
        <v>1579</v>
      </c>
      <c r="H322" s="80" t="str">
        <f>IFERROR(IF(LEN(VLOOKUP($A322,Entities!$A$1:$C$116,3,FALSE))=0,"",VLOOKUP($A322,Entities!$A$1:$C$116,3,FALSE)),"")</f>
        <v>The Objective Statement Text that applies to a specific QUALIFICATION ELEMENT</v>
      </c>
      <c r="I322" s="80" t="str">
        <f>IFERROR(IF(LEN(VLOOKUP($A322,Entities!$A$1:$D$116,4,FALSE))=0,"",VLOOKUP($A322,Entities!$A$1:$D$116,4,FALSE)),"")</f>
        <v/>
      </c>
      <c r="J322" s="80" t="str">
        <f>IFERROR(IF(LEN(VLOOKUP($A322,Entities!$A$1:$E$116,5,FALSE))=0,"",VLOOKUP($A322,Entities!$A$1:$E$116,5,FALSE)),"")</f>
        <v>QE Objective Statement</v>
      </c>
      <c r="K322" s="80" t="str">
        <f>IFERROR(IF(LEN(VLOOKUP($B322,Attributes!$A$1:$C$379,3,FALSE))=0,"",VLOOKUP($B322,Attributes!$A$1:$C$379,3,FALSE)),"")</f>
        <v>NVARCHAR(1000)</v>
      </c>
      <c r="L322" s="80" t="str">
        <f>IFERROR(IF(LEN(VLOOKUP($B322,Attributes!$A$1:$F$379,6,FALSE))=0,"",VLOOKUP($B322,Attributes!$A$1:$F$379,6,FALSE)),"")</f>
        <v/>
      </c>
      <c r="M322" s="80" t="str">
        <f>IFERROR(IF(LEN(VLOOKUP($B322,Attributes!$A$1:$G$379,7,FALSE))=0,"",VLOOKUP($B322,Attributes!$A$1:$G$379,7,FALSE)),"")</f>
        <v>Additional free text to provide advice and guidance support to the QE OBJECTIVE STATEMENT.</v>
      </c>
      <c r="N322" s="80" t="str">
        <f>IFERROR(IF(LEN(VLOOKUP($B322,Attributes!$A$1:$H$379,8,FALSE))=0,"",VLOOKUP($B322,Attributes!$A$1:$H$379,8,FALSE)),"")</f>
        <v/>
      </c>
      <c r="O322" s="52"/>
      <c r="P322" s="53" t="s">
        <v>306</v>
      </c>
      <c r="Q322" s="53" t="s">
        <v>422</v>
      </c>
      <c r="R322" s="53"/>
      <c r="S322" s="54" t="s">
        <v>422</v>
      </c>
      <c r="T322" s="54" t="s">
        <v>1637</v>
      </c>
      <c r="U322" s="54" t="s">
        <v>366</v>
      </c>
      <c r="V322" s="27" t="str">
        <f t="shared" si="5"/>
        <v>OK</v>
      </c>
    </row>
    <row r="323" spans="1:22" ht="22.2" x14ac:dyDescent="0.35">
      <c r="A323" s="55" t="s">
        <v>215</v>
      </c>
      <c r="B323" s="55" t="s">
        <v>1562</v>
      </c>
      <c r="C323" s="52">
        <v>9</v>
      </c>
      <c r="D323" s="52" t="s">
        <v>8</v>
      </c>
      <c r="E323" s="52" t="s">
        <v>8</v>
      </c>
      <c r="F323" s="52" t="s">
        <v>8</v>
      </c>
      <c r="G323" s="52" t="s">
        <v>1579</v>
      </c>
      <c r="H323" s="80" t="str">
        <f>IFERROR(IF(LEN(VLOOKUP($A323,Entities!$A$1:$C$116,3,FALSE))=0,"",VLOOKUP($A323,Entities!$A$1:$C$116,3,FALSE)),"")</f>
        <v>The Objective Statement Text that applies to a specific QUALIFICATION ELEMENT</v>
      </c>
      <c r="I323" s="80" t="str">
        <f>IFERROR(IF(LEN(VLOOKUP($A323,Entities!$A$1:$D$116,4,FALSE))=0,"",VLOOKUP($A323,Entities!$A$1:$D$116,4,FALSE)),"")</f>
        <v/>
      </c>
      <c r="J323" s="80" t="str">
        <f>IFERROR(IF(LEN(VLOOKUP($A323,Entities!$A$1:$E$116,5,FALSE))=0,"",VLOOKUP($A323,Entities!$A$1:$E$116,5,FALSE)),"")</f>
        <v>QE Objective Statement</v>
      </c>
      <c r="K323" s="80" t="str">
        <f>IFERROR(IF(LEN(VLOOKUP($B323,Attributes!$A$1:$C$379,3,FALSE))=0,"",VLOOKUP($B323,Attributes!$A$1:$C$379,3,FALSE)),"")</f>
        <v>DATE</v>
      </c>
      <c r="L323" s="80" t="str">
        <f>IFERROR(IF(LEN(VLOOKUP($B323,Attributes!$A$1:$F$379,6,FALSE))=0,"",VLOOKUP($B323,Attributes!$A$1:$F$379,6,FALSE)),"")</f>
        <v/>
      </c>
      <c r="M323" s="80" t="str">
        <f>IFERROR(IF(LEN(VLOOKUP($B323,Attributes!$A$1:$G$379,7,FALSE))=0,"",VLOOKUP($B323,Attributes!$A$1:$G$379,7,FALSE)),"")</f>
        <v>The date from which the QE_OBJECTIVE_STATEMENT is effective.</v>
      </c>
      <c r="N323" s="80" t="str">
        <f>IFERROR(IF(LEN(VLOOKUP($B323,Attributes!$A$1:$H$379,8,FALSE))=0,"",VLOOKUP($B323,Attributes!$A$1:$H$379,8,FALSE)),"")</f>
        <v>This date should always be set but has not been marked as required in the 2018 spec for backwards compatibility. If it is not set in the xml it should be defaulted to the date component of the QE_Effective_DateTime from the related QE.</v>
      </c>
      <c r="O323" s="52"/>
      <c r="P323" s="53"/>
      <c r="Q323" s="53"/>
      <c r="R323" s="53"/>
      <c r="S323" s="54"/>
      <c r="T323" s="54" t="s">
        <v>1637</v>
      </c>
      <c r="U323" s="54" t="s">
        <v>1562</v>
      </c>
      <c r="V323" s="27" t="str">
        <f t="shared" si="5"/>
        <v>OK</v>
      </c>
    </row>
    <row r="324" spans="1:22" ht="22.2" x14ac:dyDescent="0.35">
      <c r="A324" s="55" t="s">
        <v>215</v>
      </c>
      <c r="B324" s="55" t="s">
        <v>1498</v>
      </c>
      <c r="C324" s="52">
        <v>10</v>
      </c>
      <c r="D324" s="52" t="s">
        <v>8</v>
      </c>
      <c r="E324" s="52" t="s">
        <v>8</v>
      </c>
      <c r="F324" s="52" t="s">
        <v>8</v>
      </c>
      <c r="G324" s="52" t="s">
        <v>1579</v>
      </c>
      <c r="H324" s="80" t="str">
        <f>IFERROR(IF(LEN(VLOOKUP($A324,Entities!$A$1:$C$116,3,FALSE))=0,"",VLOOKUP($A324,Entities!$A$1:$C$116,3,FALSE)),"")</f>
        <v>The Objective Statement Text that applies to a specific QUALIFICATION ELEMENT</v>
      </c>
      <c r="I324" s="80" t="str">
        <f>IFERROR(IF(LEN(VLOOKUP($A324,Entities!$A$1:$D$116,4,FALSE))=0,"",VLOOKUP($A324,Entities!$A$1:$D$116,4,FALSE)),"")</f>
        <v/>
      </c>
      <c r="J324" s="80" t="str">
        <f>IFERROR(IF(LEN(VLOOKUP($A324,Entities!$A$1:$E$116,5,FALSE))=0,"",VLOOKUP($A324,Entities!$A$1:$E$116,5,FALSE)),"")</f>
        <v>QE Objective Statement</v>
      </c>
      <c r="K324" s="80" t="str">
        <f>IFERROR(IF(LEN(VLOOKUP($B324,Attributes!$A$1:$C$379,3,FALSE))=0,"",VLOOKUP($B324,Attributes!$A$1:$C$379,3,FALSE)),"")</f>
        <v>DATE</v>
      </c>
      <c r="L324" s="80" t="str">
        <f>IFERROR(IF(LEN(VLOOKUP($B324,Attributes!$A$1:$F$379,6,FALSE))=0,"",VLOOKUP($B324,Attributes!$A$1:$F$379,6,FALSE)),"")</f>
        <v/>
      </c>
      <c r="M324" s="80" t="str">
        <f>IFERROR(IF(LEN(VLOOKUP($B324,Attributes!$A$1:$G$379,7,FALSE))=0,"",VLOOKUP($B324,Attributes!$A$1:$G$379,7,FALSE)),"")</f>
        <v>The date from which the QE_OBJECTIVE_STATEMENT ceases to be effective.</v>
      </c>
      <c r="N324" s="80" t="str">
        <f>IFERROR(IF(LEN(VLOOKUP($B324,Attributes!$A$1:$H$379,8,FALSE))=0,"",VLOOKUP($B324,Attributes!$A$1:$H$379,8,FALSE)),"")</f>
        <v>A QE Objective Statement can be effectively deleted by setting the QE_Objctv_Stmnt_Eff_End_Date</v>
      </c>
      <c r="O324" s="52"/>
      <c r="P324" s="53"/>
      <c r="Q324" s="53"/>
      <c r="R324" s="53"/>
      <c r="S324" s="54"/>
      <c r="T324" s="54" t="s">
        <v>1637</v>
      </c>
      <c r="U324" s="54" t="s">
        <v>1498</v>
      </c>
      <c r="V324" s="27" t="str">
        <f t="shared" si="5"/>
        <v>OK</v>
      </c>
    </row>
    <row r="325" spans="1:22" ht="22.2" x14ac:dyDescent="0.35">
      <c r="A325" s="55" t="s">
        <v>219</v>
      </c>
      <c r="B325" s="55" t="s">
        <v>220</v>
      </c>
      <c r="C325" s="52">
        <v>1</v>
      </c>
      <c r="D325" s="52" t="s">
        <v>6</v>
      </c>
      <c r="E325" s="52" t="s">
        <v>6</v>
      </c>
      <c r="F325" s="52" t="s">
        <v>6</v>
      </c>
      <c r="G325" s="52" t="s">
        <v>1579</v>
      </c>
      <c r="H325" s="80" t="str">
        <f>IFERROR(IF(LEN(VLOOKUP($A325,Entities!$A$1:$C$116,3,FALSE))=0,"",VLOOKUP($A325,Entities!$A$1:$C$116,3,FALSE)),"")</f>
        <v>Defines the hierarchy for QE OBJECTIVE STATEMENT. This links various QE OBJECTIVE STATEMENT texts together to form a list.</v>
      </c>
      <c r="I325" s="80" t="str">
        <f>IFERROR(IF(LEN(VLOOKUP($A325,Entities!$A$1:$D$116,4,FALSE))=0,"",VLOOKUP($A325,Entities!$A$1:$D$116,4,FALSE)),"")</f>
        <v/>
      </c>
      <c r="J325" s="80" t="str">
        <f>IFERROR(IF(LEN(VLOOKUP($A325,Entities!$A$1:$E$116,5,FALSE))=0,"",VLOOKUP($A325,Entities!$A$1:$E$116,5,FALSE)),"")</f>
        <v>QE Objective Statement</v>
      </c>
      <c r="K325" s="80" t="str">
        <f>IFERROR(IF(LEN(VLOOKUP($B325,Attributes!$A$1:$C$379,3,FALSE))=0,"",VLOOKUP($B325,Attributes!$A$1:$C$379,3,FALSE)),"")</f>
        <v>NVARCHAR(32)</v>
      </c>
      <c r="L325" s="80" t="str">
        <f>IFERROR(IF(LEN(VLOOKUP($B325,Attributes!$A$1:$F$379,6,FALSE))=0,"",VLOOKUP($B325,Attributes!$A$1:$F$379,6,FALSE)),"")</f>
        <v/>
      </c>
      <c r="M325" s="80" t="str">
        <f>IFERROR(IF(LEN(VLOOKUP($B325,Attributes!$A$1:$G$379,7,FALSE))=0,"",VLOOKUP($B325,Attributes!$A$1:$G$379,7,FALSE)),"")</f>
        <v>A value that denotes and distinguishes the PARTY.</v>
      </c>
      <c r="N325" s="80" t="str">
        <f>IFERROR(IF(LEN(VLOOKUP($B325,Attributes!$A$1:$H$379,8,FALSE))=0,"",VLOOKUP($B325,Attributes!$A$1:$H$379,8,FALSE)),"")</f>
        <v>In this case the party is an awarding organisation and is the first instance in the relationship hierarchy.</v>
      </c>
      <c r="O325" s="52"/>
      <c r="P325" s="53" t="s">
        <v>306</v>
      </c>
      <c r="Q325" s="53" t="s">
        <v>422</v>
      </c>
      <c r="R325" s="53"/>
      <c r="S325" s="54" t="s">
        <v>422</v>
      </c>
      <c r="T325" s="54" t="s">
        <v>1638</v>
      </c>
      <c r="U325" s="54" t="s">
        <v>220</v>
      </c>
      <c r="V325" s="27" t="str">
        <f t="shared" si="5"/>
        <v>OK</v>
      </c>
    </row>
    <row r="326" spans="1:22" ht="33.299999999999997" x14ac:dyDescent="0.35">
      <c r="A326" s="55" t="s">
        <v>219</v>
      </c>
      <c r="B326" s="55" t="s">
        <v>221</v>
      </c>
      <c r="C326" s="52">
        <v>2</v>
      </c>
      <c r="D326" s="52" t="s">
        <v>6</v>
      </c>
      <c r="E326" s="52" t="s">
        <v>6</v>
      </c>
      <c r="F326" s="52" t="s">
        <v>6</v>
      </c>
      <c r="G326" s="52" t="s">
        <v>1579</v>
      </c>
      <c r="H326" s="80" t="str">
        <f>IFERROR(IF(LEN(VLOOKUP($A326,Entities!$A$1:$C$116,3,FALSE))=0,"",VLOOKUP($A326,Entities!$A$1:$C$116,3,FALSE)),"")</f>
        <v>Defines the hierarchy for QE OBJECTIVE STATEMENT. This links various QE OBJECTIVE STATEMENT texts together to form a list.</v>
      </c>
      <c r="I326" s="80" t="str">
        <f>IFERROR(IF(LEN(VLOOKUP($A326,Entities!$A$1:$D$116,4,FALSE))=0,"",VLOOKUP($A326,Entities!$A$1:$D$116,4,FALSE)),"")</f>
        <v/>
      </c>
      <c r="J326" s="80" t="str">
        <f>IFERROR(IF(LEN(VLOOKUP($A326,Entities!$A$1:$E$116,5,FALSE))=0,"",VLOOKUP($A326,Entities!$A$1:$E$116,5,FALSE)),"")</f>
        <v>QE Objective Statement</v>
      </c>
      <c r="K326" s="80" t="str">
        <f>IFERROR(IF(LEN(VLOOKUP($B326,Attributes!$A$1:$C$379,3,FALSE))=0,"",VLOOKUP($B326,Attributes!$A$1:$C$379,3,FALSE)),"")</f>
        <v>NVARCHAR(50)</v>
      </c>
      <c r="L326" s="80" t="str">
        <f>IFERROR(IF(LEN(VLOOKUP($B326,Attributes!$A$1:$F$379,6,FALSE))=0,"",VLOOKUP($B326,Attributes!$A$1:$F$379,6,FALSE)),"")</f>
        <v/>
      </c>
      <c r="M326" s="80" t="str">
        <f>IFERROR(IF(LEN(VLOOKUP($B326,Attributes!$A$1:$G$379,7,FALSE))=0,"",VLOOKUP($B326,Attributes!$A$1:$G$379,7,FALSE)),"")</f>
        <v>A value that uniquely identifies a specific part of a Qualification and applies to one or more QUALIFICATION ELEMENT(s) within an AWARDING ORGANISATION.</v>
      </c>
      <c r="N326" s="80" t="str">
        <f>IFERROR(IF(LEN(VLOOKUP($B326,Attributes!$A$1:$H$379,8,FALSE))=0,"",VLOOKUP($B326,Attributes!$A$1:$H$379,8,FALSE)),"")</f>
        <v/>
      </c>
      <c r="O326" s="52"/>
      <c r="P326" s="53" t="s">
        <v>306</v>
      </c>
      <c r="Q326" s="53" t="s">
        <v>422</v>
      </c>
      <c r="R326" s="53"/>
      <c r="S326" s="54" t="s">
        <v>422</v>
      </c>
      <c r="T326" s="54" t="s">
        <v>1638</v>
      </c>
      <c r="U326" s="54" t="s">
        <v>221</v>
      </c>
      <c r="V326" s="27" t="str">
        <f t="shared" si="5"/>
        <v>OK</v>
      </c>
    </row>
    <row r="327" spans="1:22" ht="33.299999999999997" x14ac:dyDescent="0.35">
      <c r="A327" s="55" t="s">
        <v>219</v>
      </c>
      <c r="B327" s="55" t="s">
        <v>222</v>
      </c>
      <c r="C327" s="52">
        <v>3</v>
      </c>
      <c r="D327" s="52" t="s">
        <v>6</v>
      </c>
      <c r="E327" s="52" t="s">
        <v>6</v>
      </c>
      <c r="F327" s="52" t="s">
        <v>6</v>
      </c>
      <c r="G327" s="52" t="s">
        <v>1579</v>
      </c>
      <c r="H327" s="80" t="str">
        <f>IFERROR(IF(LEN(VLOOKUP($A327,Entities!$A$1:$C$116,3,FALSE))=0,"",VLOOKUP($A327,Entities!$A$1:$C$116,3,FALSE)),"")</f>
        <v>Defines the hierarchy for QE OBJECTIVE STATEMENT. This links various QE OBJECTIVE STATEMENT texts together to form a list.</v>
      </c>
      <c r="I327" s="80" t="str">
        <f>IFERROR(IF(LEN(VLOOKUP($A327,Entities!$A$1:$D$116,4,FALSE))=0,"",VLOOKUP($A327,Entities!$A$1:$D$116,4,FALSE)),"")</f>
        <v/>
      </c>
      <c r="J327" s="80" t="str">
        <f>IFERROR(IF(LEN(VLOOKUP($A327,Entities!$A$1:$E$116,5,FALSE))=0,"",VLOOKUP($A327,Entities!$A$1:$E$116,5,FALSE)),"")</f>
        <v>QE Objective Statement</v>
      </c>
      <c r="K327" s="80" t="str">
        <f>IFERROR(IF(LEN(VLOOKUP($B327,Attributes!$A$1:$C$379,3,FALSE))=0,"",VLOOKUP($B327,Attributes!$A$1:$C$379,3,FALSE)),"")</f>
        <v>NVARCHAR(32)</v>
      </c>
      <c r="L327" s="80" t="str">
        <f>IFERROR(IF(LEN(VLOOKUP($B327,Attributes!$A$1:$F$379,6,FALSE))=0,"",VLOOKUP($B327,Attributes!$A$1:$F$379,6,FALSE)),"")</f>
        <v>Qualification_Element_Type</v>
      </c>
      <c r="M327" s="80" t="str">
        <f>IFERROR(IF(LEN(VLOOKUP($B327,Attributes!$A$1:$G$379,7,FALSE))=0,"",VLOOKUP($B327,Attributes!$A$1:$G$379,7,FALSE)),"")</f>
        <v>A controlled list of values that denotes the type and behaviour of the specific QUALIFICATION ELEMENT. Values are "Scheme", "Award", "Learning Unit", "Pathway", "Assessable".</v>
      </c>
      <c r="N327" s="80" t="str">
        <f>IFERROR(IF(LEN(VLOOKUP($B327,Attributes!$A$1:$H$379,8,FALSE))=0,"",VLOOKUP($B327,Attributes!$A$1:$H$379,8,FALSE)),"")</f>
        <v/>
      </c>
      <c r="O327" s="52"/>
      <c r="P327" s="53" t="s">
        <v>306</v>
      </c>
      <c r="Q327" s="53" t="s">
        <v>422</v>
      </c>
      <c r="R327" s="53"/>
      <c r="S327" s="54" t="s">
        <v>422</v>
      </c>
      <c r="T327" s="54" t="s">
        <v>1638</v>
      </c>
      <c r="U327" s="54" t="s">
        <v>222</v>
      </c>
      <c r="V327" s="27" t="str">
        <f t="shared" si="5"/>
        <v>OK</v>
      </c>
    </row>
    <row r="328" spans="1:22" ht="22.2" x14ac:dyDescent="0.35">
      <c r="A328" s="55" t="s">
        <v>219</v>
      </c>
      <c r="B328" s="55" t="s">
        <v>223</v>
      </c>
      <c r="C328" s="52">
        <v>4</v>
      </c>
      <c r="D328" s="52" t="s">
        <v>6</v>
      </c>
      <c r="E328" s="52" t="s">
        <v>6</v>
      </c>
      <c r="F328" s="52" t="s">
        <v>6</v>
      </c>
      <c r="G328" s="52" t="s">
        <v>1579</v>
      </c>
      <c r="H328" s="80" t="str">
        <f>IFERROR(IF(LEN(VLOOKUP($A328,Entities!$A$1:$C$116,3,FALSE))=0,"",VLOOKUP($A328,Entities!$A$1:$C$116,3,FALSE)),"")</f>
        <v>Defines the hierarchy for QE OBJECTIVE STATEMENT. This links various QE OBJECTIVE STATEMENT texts together to form a list.</v>
      </c>
      <c r="I328" s="80" t="str">
        <f>IFERROR(IF(LEN(VLOOKUP($A328,Entities!$A$1:$D$116,4,FALSE))=0,"",VLOOKUP($A328,Entities!$A$1:$D$116,4,FALSE)),"")</f>
        <v/>
      </c>
      <c r="J328" s="80" t="str">
        <f>IFERROR(IF(LEN(VLOOKUP($A328,Entities!$A$1:$E$116,5,FALSE))=0,"",VLOOKUP($A328,Entities!$A$1:$E$116,5,FALSE)),"")</f>
        <v>QE Objective Statement</v>
      </c>
      <c r="K328" s="80" t="str">
        <f>IFERROR(IF(LEN(VLOOKUP($B328,Attributes!$A$1:$C$379,3,FALSE))=0,"",VLOOKUP($B328,Attributes!$A$1:$C$379,3,FALSE)),"")</f>
        <v>NVARCHAR(32)</v>
      </c>
      <c r="L328" s="80" t="str">
        <f>IFERROR(IF(LEN(VLOOKUP($B328,Attributes!$A$1:$F$379,6,FALSE))=0,"",VLOOKUP($B328,Attributes!$A$1:$F$379,6,FALSE)),"")</f>
        <v/>
      </c>
      <c r="M328" s="80" t="str">
        <f>IFERROR(IF(LEN(VLOOKUP($B328,Attributes!$A$1:$G$379,7,FALSE))=0,"",VLOOKUP($B328,Attributes!$A$1:$G$379,7,FALSE)),"")</f>
        <v>The name of the QE OBJECTIVE STATEMENT TEXT.</v>
      </c>
      <c r="N328" s="80" t="str">
        <f>IFERROR(IF(LEN(VLOOKUP($B328,Attributes!$A$1:$H$379,8,FALSE))=0,"",VLOOKUP($B328,Attributes!$A$1:$H$379,8,FALSE)),"")</f>
        <v/>
      </c>
      <c r="O328" s="52"/>
      <c r="P328" s="53" t="s">
        <v>306</v>
      </c>
      <c r="Q328" s="53" t="s">
        <v>422</v>
      </c>
      <c r="R328" s="53"/>
      <c r="S328" s="54" t="s">
        <v>422</v>
      </c>
      <c r="T328" s="54" t="s">
        <v>1638</v>
      </c>
      <c r="U328" s="54" t="s">
        <v>223</v>
      </c>
      <c r="V328" s="27" t="str">
        <f t="shared" si="5"/>
        <v>OK</v>
      </c>
    </row>
    <row r="329" spans="1:22" ht="22.2" x14ac:dyDescent="0.35">
      <c r="A329" s="55" t="s">
        <v>219</v>
      </c>
      <c r="B329" s="55" t="s">
        <v>224</v>
      </c>
      <c r="C329" s="52">
        <v>5</v>
      </c>
      <c r="D329" s="52" t="s">
        <v>6</v>
      </c>
      <c r="E329" s="52" t="s">
        <v>6</v>
      </c>
      <c r="F329" s="52" t="s">
        <v>6</v>
      </c>
      <c r="G329" s="52" t="s">
        <v>1579</v>
      </c>
      <c r="H329" s="80" t="str">
        <f>IFERROR(IF(LEN(VLOOKUP($A329,Entities!$A$1:$C$116,3,FALSE))=0,"",VLOOKUP($A329,Entities!$A$1:$C$116,3,FALSE)),"")</f>
        <v>Defines the hierarchy for QE OBJECTIVE STATEMENT. This links various QE OBJECTIVE STATEMENT texts together to form a list.</v>
      </c>
      <c r="I329" s="80" t="str">
        <f>IFERROR(IF(LEN(VLOOKUP($A329,Entities!$A$1:$D$116,4,FALSE))=0,"",VLOOKUP($A329,Entities!$A$1:$D$116,4,FALSE)),"")</f>
        <v/>
      </c>
      <c r="J329" s="80" t="str">
        <f>IFERROR(IF(LEN(VLOOKUP($A329,Entities!$A$1:$E$116,5,FALSE))=0,"",VLOOKUP($A329,Entities!$A$1:$E$116,5,FALSE)),"")</f>
        <v>QE Objective Statement</v>
      </c>
      <c r="K329" s="80" t="str">
        <f>IFERROR(IF(LEN(VLOOKUP($B329,Attributes!$A$1:$C$379,3,FALSE))=0,"",VLOOKUP($B329,Attributes!$A$1:$C$379,3,FALSE)),"")</f>
        <v>NVARCHAR(32)</v>
      </c>
      <c r="L329" s="80" t="str">
        <f>IFERROR(IF(LEN(VLOOKUP($B329,Attributes!$A$1:$F$379,6,FALSE))=0,"",VLOOKUP($B329,Attributes!$A$1:$F$379,6,FALSE)),"")</f>
        <v/>
      </c>
      <c r="M329" s="80" t="str">
        <f>IFERROR(IF(LEN(VLOOKUP($B329,Attributes!$A$1:$G$379,7,FALSE))=0,"",VLOOKUP($B329,Attributes!$A$1:$G$379,7,FALSE)),"")</f>
        <v>A value that denotes and distinguishes the PARTY.</v>
      </c>
      <c r="N329" s="80" t="str">
        <f>IFERROR(IF(LEN(VLOOKUP($B329,Attributes!$A$1:$H$379,8,FALSE))=0,"",VLOOKUP($B329,Attributes!$A$1:$H$379,8,FALSE)),"")</f>
        <v>In this case the party is an awarding organisation and is the second instance in the relationship hierarchy.</v>
      </c>
      <c r="O329" s="52"/>
      <c r="P329" s="53" t="s">
        <v>306</v>
      </c>
      <c r="Q329" s="53" t="s">
        <v>422</v>
      </c>
      <c r="R329" s="53"/>
      <c r="S329" s="54" t="s">
        <v>422</v>
      </c>
      <c r="T329" s="54" t="s">
        <v>1638</v>
      </c>
      <c r="U329" s="54" t="s">
        <v>224</v>
      </c>
      <c r="V329" s="27" t="str">
        <f t="shared" si="5"/>
        <v>OK</v>
      </c>
    </row>
    <row r="330" spans="1:22" ht="33.299999999999997" x14ac:dyDescent="0.35">
      <c r="A330" s="55" t="s">
        <v>219</v>
      </c>
      <c r="B330" s="55" t="s">
        <v>225</v>
      </c>
      <c r="C330" s="52">
        <v>6</v>
      </c>
      <c r="D330" s="52" t="s">
        <v>6</v>
      </c>
      <c r="E330" s="52" t="s">
        <v>6</v>
      </c>
      <c r="F330" s="52" t="s">
        <v>6</v>
      </c>
      <c r="G330" s="52" t="s">
        <v>1579</v>
      </c>
      <c r="H330" s="80" t="str">
        <f>IFERROR(IF(LEN(VLOOKUP($A330,Entities!$A$1:$C$116,3,FALSE))=0,"",VLOOKUP($A330,Entities!$A$1:$C$116,3,FALSE)),"")</f>
        <v>Defines the hierarchy for QE OBJECTIVE STATEMENT. This links various QE OBJECTIVE STATEMENT texts together to form a list.</v>
      </c>
      <c r="I330" s="80" t="str">
        <f>IFERROR(IF(LEN(VLOOKUP($A330,Entities!$A$1:$D$116,4,FALSE))=0,"",VLOOKUP($A330,Entities!$A$1:$D$116,4,FALSE)),"")</f>
        <v/>
      </c>
      <c r="J330" s="80" t="str">
        <f>IFERROR(IF(LEN(VLOOKUP($A330,Entities!$A$1:$E$116,5,FALSE))=0,"",VLOOKUP($A330,Entities!$A$1:$E$116,5,FALSE)),"")</f>
        <v>QE Objective Statement</v>
      </c>
      <c r="K330" s="80" t="str">
        <f>IFERROR(IF(LEN(VLOOKUP($B330,Attributes!$A$1:$C$379,3,FALSE))=0,"",VLOOKUP($B330,Attributes!$A$1:$C$379,3,FALSE)),"")</f>
        <v>NVARCHAR(50)</v>
      </c>
      <c r="L330" s="80" t="str">
        <f>IFERROR(IF(LEN(VLOOKUP($B330,Attributes!$A$1:$F$379,6,FALSE))=0,"",VLOOKUP($B330,Attributes!$A$1:$F$379,6,FALSE)),"")</f>
        <v/>
      </c>
      <c r="M330" s="80" t="str">
        <f>IFERROR(IF(LEN(VLOOKUP($B330,Attributes!$A$1:$G$379,7,FALSE))=0,"",VLOOKUP($B330,Attributes!$A$1:$G$379,7,FALSE)),"")</f>
        <v>A value that uniquely identifies a specific part of a Qualification and applies to one or more QUALIFICATION ELEMENT(s) within an AWARDING ORGANISATION.</v>
      </c>
      <c r="N330" s="80" t="str">
        <f>IFERROR(IF(LEN(VLOOKUP($B330,Attributes!$A$1:$H$379,8,FALSE))=0,"",VLOOKUP($B330,Attributes!$A$1:$H$379,8,FALSE)),"")</f>
        <v/>
      </c>
      <c r="O330" s="52"/>
      <c r="P330" s="53" t="s">
        <v>306</v>
      </c>
      <c r="Q330" s="53" t="s">
        <v>422</v>
      </c>
      <c r="R330" s="53"/>
      <c r="S330" s="54" t="s">
        <v>422</v>
      </c>
      <c r="T330" s="54" t="s">
        <v>1638</v>
      </c>
      <c r="U330" s="54" t="s">
        <v>225</v>
      </c>
      <c r="V330" s="27" t="str">
        <f t="shared" si="5"/>
        <v>OK</v>
      </c>
    </row>
    <row r="331" spans="1:22" ht="33.299999999999997" x14ac:dyDescent="0.35">
      <c r="A331" s="55" t="s">
        <v>219</v>
      </c>
      <c r="B331" s="55" t="s">
        <v>226</v>
      </c>
      <c r="C331" s="52">
        <v>7</v>
      </c>
      <c r="D331" s="52" t="s">
        <v>6</v>
      </c>
      <c r="E331" s="52" t="s">
        <v>6</v>
      </c>
      <c r="F331" s="52" t="s">
        <v>6</v>
      </c>
      <c r="G331" s="52" t="s">
        <v>1579</v>
      </c>
      <c r="H331" s="80" t="str">
        <f>IFERROR(IF(LEN(VLOOKUP($A331,Entities!$A$1:$C$116,3,FALSE))=0,"",VLOOKUP($A331,Entities!$A$1:$C$116,3,FALSE)),"")</f>
        <v>Defines the hierarchy for QE OBJECTIVE STATEMENT. This links various QE OBJECTIVE STATEMENT texts together to form a list.</v>
      </c>
      <c r="I331" s="80" t="str">
        <f>IFERROR(IF(LEN(VLOOKUP($A331,Entities!$A$1:$D$116,4,FALSE))=0,"",VLOOKUP($A331,Entities!$A$1:$D$116,4,FALSE)),"")</f>
        <v/>
      </c>
      <c r="J331" s="80" t="str">
        <f>IFERROR(IF(LEN(VLOOKUP($A331,Entities!$A$1:$E$116,5,FALSE))=0,"",VLOOKUP($A331,Entities!$A$1:$E$116,5,FALSE)),"")</f>
        <v>QE Objective Statement</v>
      </c>
      <c r="K331" s="80" t="str">
        <f>IFERROR(IF(LEN(VLOOKUP($B331,Attributes!$A$1:$C$379,3,FALSE))=0,"",VLOOKUP($B331,Attributes!$A$1:$C$379,3,FALSE)),"")</f>
        <v>NVARCHAR(32)</v>
      </c>
      <c r="L331" s="80" t="str">
        <f>IFERROR(IF(LEN(VLOOKUP($B331,Attributes!$A$1:$F$379,6,FALSE))=0,"",VLOOKUP($B331,Attributes!$A$1:$F$379,6,FALSE)),"")</f>
        <v>Qualification_Element_Type</v>
      </c>
      <c r="M331" s="80" t="str">
        <f>IFERROR(IF(LEN(VLOOKUP($B331,Attributes!$A$1:$G$379,7,FALSE))=0,"",VLOOKUP($B331,Attributes!$A$1:$G$379,7,FALSE)),"")</f>
        <v>A controlled list of values that denotes the type and behaviour of the specific QUALIFICATION ELEMENT. Values are "Scheme", "Award", "Learning Unit", "Pathway", "Assessable".</v>
      </c>
      <c r="N331" s="80" t="str">
        <f>IFERROR(IF(LEN(VLOOKUP($B331,Attributes!$A$1:$H$379,8,FALSE))=0,"",VLOOKUP($B331,Attributes!$A$1:$H$379,8,FALSE)),"")</f>
        <v/>
      </c>
      <c r="O331" s="52"/>
      <c r="P331" s="53" t="s">
        <v>306</v>
      </c>
      <c r="Q331" s="53" t="s">
        <v>422</v>
      </c>
      <c r="R331" s="53"/>
      <c r="S331" s="54" t="s">
        <v>422</v>
      </c>
      <c r="T331" s="54" t="s">
        <v>1638</v>
      </c>
      <c r="U331" s="54" t="s">
        <v>226</v>
      </c>
      <c r="V331" s="27" t="str">
        <f t="shared" si="5"/>
        <v>OK</v>
      </c>
    </row>
    <row r="332" spans="1:22" ht="22.2" x14ac:dyDescent="0.35">
      <c r="A332" s="55" t="s">
        <v>219</v>
      </c>
      <c r="B332" s="55" t="s">
        <v>227</v>
      </c>
      <c r="C332" s="52">
        <v>8</v>
      </c>
      <c r="D332" s="52" t="s">
        <v>6</v>
      </c>
      <c r="E332" s="52" t="s">
        <v>6</v>
      </c>
      <c r="F332" s="52" t="s">
        <v>6</v>
      </c>
      <c r="G332" s="52" t="s">
        <v>1579</v>
      </c>
      <c r="H332" s="80" t="str">
        <f>IFERROR(IF(LEN(VLOOKUP($A332,Entities!$A$1:$C$116,3,FALSE))=0,"",VLOOKUP($A332,Entities!$A$1:$C$116,3,FALSE)),"")</f>
        <v>Defines the hierarchy for QE OBJECTIVE STATEMENT. This links various QE OBJECTIVE STATEMENT texts together to form a list.</v>
      </c>
      <c r="I332" s="80" t="str">
        <f>IFERROR(IF(LEN(VLOOKUP($A332,Entities!$A$1:$D$116,4,FALSE))=0,"",VLOOKUP($A332,Entities!$A$1:$D$116,4,FALSE)),"")</f>
        <v/>
      </c>
      <c r="J332" s="80" t="str">
        <f>IFERROR(IF(LEN(VLOOKUP($A332,Entities!$A$1:$E$116,5,FALSE))=0,"",VLOOKUP($A332,Entities!$A$1:$E$116,5,FALSE)),"")</f>
        <v>QE Objective Statement</v>
      </c>
      <c r="K332" s="80" t="str">
        <f>IFERROR(IF(LEN(VLOOKUP($B332,Attributes!$A$1:$C$379,3,FALSE))=0,"",VLOOKUP($B332,Attributes!$A$1:$C$379,3,FALSE)),"")</f>
        <v>NVARCHAR(32)</v>
      </c>
      <c r="L332" s="80" t="str">
        <f>IFERROR(IF(LEN(VLOOKUP($B332,Attributes!$A$1:$F$379,6,FALSE))=0,"",VLOOKUP($B332,Attributes!$A$1:$F$379,6,FALSE)),"")</f>
        <v/>
      </c>
      <c r="M332" s="80" t="str">
        <f>IFERROR(IF(LEN(VLOOKUP($B332,Attributes!$A$1:$G$379,7,FALSE))=0,"",VLOOKUP($B332,Attributes!$A$1:$G$379,7,FALSE)),"")</f>
        <v>The name of the QE OBJECTIVE STATEMENT TEXT.</v>
      </c>
      <c r="N332" s="80" t="str">
        <f>IFERROR(IF(LEN(VLOOKUP($B332,Attributes!$A$1:$H$379,8,FALSE))=0,"",VLOOKUP($B332,Attributes!$A$1:$H$379,8,FALSE)),"")</f>
        <v/>
      </c>
      <c r="O332" s="52"/>
      <c r="P332" s="53" t="s">
        <v>306</v>
      </c>
      <c r="Q332" s="53" t="s">
        <v>422</v>
      </c>
      <c r="R332" s="53"/>
      <c r="S332" s="54" t="s">
        <v>422</v>
      </c>
      <c r="T332" s="54" t="s">
        <v>1638</v>
      </c>
      <c r="U332" s="54" t="s">
        <v>227</v>
      </c>
      <c r="V332" s="27" t="str">
        <f t="shared" si="5"/>
        <v>OK</v>
      </c>
    </row>
    <row r="333" spans="1:22" ht="22.2" x14ac:dyDescent="0.35">
      <c r="A333" s="55" t="s">
        <v>219</v>
      </c>
      <c r="B333" s="55" t="s">
        <v>1563</v>
      </c>
      <c r="C333" s="52">
        <v>9</v>
      </c>
      <c r="D333" s="52" t="s">
        <v>8</v>
      </c>
      <c r="E333" s="52" t="s">
        <v>8</v>
      </c>
      <c r="F333" s="52" t="s">
        <v>8</v>
      </c>
      <c r="G333" s="52" t="s">
        <v>1579</v>
      </c>
      <c r="H333" s="80" t="str">
        <f>IFERROR(IF(LEN(VLOOKUP($A333,Entities!$A$1:$C$116,3,FALSE))=0,"",VLOOKUP($A333,Entities!$A$1:$C$116,3,FALSE)),"")</f>
        <v>Defines the hierarchy for QE OBJECTIVE STATEMENT. This links various QE OBJECTIVE STATEMENT texts together to form a list.</v>
      </c>
      <c r="I333" s="80" t="str">
        <f>IFERROR(IF(LEN(VLOOKUP($A333,Entities!$A$1:$D$116,4,FALSE))=0,"",VLOOKUP($A333,Entities!$A$1:$D$116,4,FALSE)),"")</f>
        <v/>
      </c>
      <c r="J333" s="80" t="str">
        <f>IFERROR(IF(LEN(VLOOKUP($A333,Entities!$A$1:$E$116,5,FALSE))=0,"",VLOOKUP($A333,Entities!$A$1:$E$116,5,FALSE)),"")</f>
        <v>QE Objective Statement</v>
      </c>
      <c r="K333" s="80" t="str">
        <f>IFERROR(IF(LEN(VLOOKUP($B333,Attributes!$A$1:$C$379,3,FALSE))=0,"",VLOOKUP($B333,Attributes!$A$1:$C$379,3,FALSE)),"")</f>
        <v>DATE</v>
      </c>
      <c r="L333" s="80" t="str">
        <f>IFERROR(IF(LEN(VLOOKUP($B333,Attributes!$A$1:$F$379,6,FALSE))=0,"",VLOOKUP($B333,Attributes!$A$1:$F$379,6,FALSE)),"")</f>
        <v/>
      </c>
      <c r="M333" s="80" t="str">
        <f>IFERROR(IF(LEN(VLOOKUP($B333,Attributes!$A$1:$G$379,7,FALSE))=0,"",VLOOKUP($B333,Attributes!$A$1:$G$379,7,FALSE)),"")</f>
        <v>The date from which the QE_OBJECTIVE_STATEMENT_HIERARCHY is effective.</v>
      </c>
      <c r="N333" s="80" t="str">
        <f>IFERROR(IF(LEN(VLOOKUP($B333,Attributes!$A$1:$H$379,8,FALSE))=0,"",VLOOKUP($B333,Attributes!$A$1:$H$379,8,FALSE)),"")</f>
        <v>This date should always be set but has not been marked as required in the 2018 spec for backwards compatibility. If it is not set in the xml it should be defaulted to the date component of the later QE_Effective_DateTime from the two related QEs.</v>
      </c>
      <c r="O333" s="52"/>
      <c r="P333" s="53"/>
      <c r="Q333" s="53"/>
      <c r="R333" s="53"/>
      <c r="S333" s="54"/>
      <c r="T333" s="54" t="s">
        <v>1601</v>
      </c>
      <c r="U333" s="54" t="s">
        <v>1563</v>
      </c>
      <c r="V333" s="27" t="str">
        <f t="shared" si="5"/>
        <v>OK</v>
      </c>
    </row>
    <row r="334" spans="1:22" ht="22.2" x14ac:dyDescent="0.35">
      <c r="A334" s="55" t="s">
        <v>219</v>
      </c>
      <c r="B334" s="55" t="s">
        <v>1502</v>
      </c>
      <c r="C334" s="52">
        <v>10</v>
      </c>
      <c r="D334" s="52" t="s">
        <v>8</v>
      </c>
      <c r="E334" s="52" t="s">
        <v>8</v>
      </c>
      <c r="F334" s="52" t="s">
        <v>8</v>
      </c>
      <c r="G334" s="52" t="s">
        <v>1579</v>
      </c>
      <c r="H334" s="80" t="str">
        <f>IFERROR(IF(LEN(VLOOKUP($A334,Entities!$A$1:$C$116,3,FALSE))=0,"",VLOOKUP($A334,Entities!$A$1:$C$116,3,FALSE)),"")</f>
        <v>Defines the hierarchy for QE OBJECTIVE STATEMENT. This links various QE OBJECTIVE STATEMENT texts together to form a list.</v>
      </c>
      <c r="I334" s="80" t="str">
        <f>IFERROR(IF(LEN(VLOOKUP($A334,Entities!$A$1:$D$116,4,FALSE))=0,"",VLOOKUP($A334,Entities!$A$1:$D$116,4,FALSE)),"")</f>
        <v/>
      </c>
      <c r="J334" s="80" t="str">
        <f>IFERROR(IF(LEN(VLOOKUP($A334,Entities!$A$1:$E$116,5,FALSE))=0,"",VLOOKUP($A334,Entities!$A$1:$E$116,5,FALSE)),"")</f>
        <v>QE Objective Statement</v>
      </c>
      <c r="K334" s="80" t="str">
        <f>IFERROR(IF(LEN(VLOOKUP($B334,Attributes!$A$1:$C$379,3,FALSE))=0,"",VLOOKUP($B334,Attributes!$A$1:$C$379,3,FALSE)),"")</f>
        <v>DATE</v>
      </c>
      <c r="L334" s="80" t="str">
        <f>IFERROR(IF(LEN(VLOOKUP($B334,Attributes!$A$1:$F$379,6,FALSE))=0,"",VLOOKUP($B334,Attributes!$A$1:$F$379,6,FALSE)),"")</f>
        <v/>
      </c>
      <c r="M334" s="80" t="str">
        <f>IFERROR(IF(LEN(VLOOKUP($B334,Attributes!$A$1:$G$379,7,FALSE))=0,"",VLOOKUP($B334,Attributes!$A$1:$G$379,7,FALSE)),"")</f>
        <v>The date from which the QE_OBJECTIVE_STATEMENT_HIERARCHY ceases to be effective.</v>
      </c>
      <c r="N334" s="80" t="str">
        <f>IFERROR(IF(LEN(VLOOKUP($B334,Attributes!$A$1:$H$379,8,FALSE))=0,"",VLOOKUP($B334,Attributes!$A$1:$H$379,8,FALSE)),"")</f>
        <v>A QE Objective Statement can be effectively deleted by setting theQE_Objctv_Stmnt_Hierarchy_Eff_End_Date</v>
      </c>
      <c r="O334" s="52"/>
      <c r="P334" s="53"/>
      <c r="Q334" s="53"/>
      <c r="R334" s="53"/>
      <c r="S334" s="54"/>
      <c r="T334" s="54" t="s">
        <v>1601</v>
      </c>
      <c r="U334" s="54" t="s">
        <v>1502</v>
      </c>
      <c r="V334" s="27" t="str">
        <f t="shared" si="5"/>
        <v>OK</v>
      </c>
    </row>
    <row r="335" spans="1:22" ht="77.7" x14ac:dyDescent="0.35">
      <c r="A335" s="55" t="s">
        <v>127</v>
      </c>
      <c r="B335" s="55" t="s">
        <v>128</v>
      </c>
      <c r="C335" s="52">
        <v>1</v>
      </c>
      <c r="D335" s="52" t="s">
        <v>6</v>
      </c>
      <c r="E335" s="52" t="s">
        <v>6</v>
      </c>
      <c r="F335" s="52" t="s">
        <v>6</v>
      </c>
      <c r="G335" s="52" t="s">
        <v>1579</v>
      </c>
      <c r="H335" s="80" t="str">
        <f>IFERROR(IF(LEN(VLOOKUP($A335,Entities!$A$1:$C$116,3,FALSE))=0,"",VLOOKUP($A335,Entities!$A$1:$C$116,3,FALSE)),"")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35" s="80" t="str">
        <f>IFERROR(IF(LEN(VLOOKUP($A335,Entities!$A$1:$D$116,4,FALSE))=0,"",VLOOKUP($A335,Entities!$A$1:$D$116,4,FALSE)),"")</f>
        <v/>
      </c>
      <c r="J335" s="80" t="str">
        <f>IFERROR(IF(LEN(VLOOKUP($A335,Entities!$A$1:$E$116,5,FALSE))=0,"",VLOOKUP($A335,Entities!$A$1:$E$116,5,FALSE)),"")</f>
        <v>QE Outcome</v>
      </c>
      <c r="K335" s="80" t="str">
        <f>IFERROR(IF(LEN(VLOOKUP($B335,Attributes!$A$1:$C$379,3,FALSE))=0,"",VLOOKUP($B335,Attributes!$A$1:$C$379,3,FALSE)),"")</f>
        <v>NVARCHAR(32)</v>
      </c>
      <c r="L335" s="80" t="str">
        <f>IFERROR(IF(LEN(VLOOKUP($B335,Attributes!$A$1:$F$379,6,FALSE))=0,"",VLOOKUP($B335,Attributes!$A$1:$F$379,6,FALSE)),"")</f>
        <v/>
      </c>
      <c r="M335" s="80" t="str">
        <f>IFERROR(IF(LEN(VLOOKUP($B335,Attributes!$A$1:$G$379,7,FALSE))=0,"",VLOOKUP($B335,Attributes!$A$1:$G$379,7,FALSE)),"")</f>
        <v>A value that denotes and distinguishes the PARTY.</v>
      </c>
      <c r="N335" s="80" t="str">
        <f>IFERROR(IF(LEN(VLOOKUP($B335,Attributes!$A$1:$H$379,8,FALSE))=0,"",VLOOKUP($B335,Attributes!$A$1:$H$379,8,FALSE)),"")</f>
        <v>In this case is the Party responsible for issuing the QE OUTCOME ie the Centre is responsible for the Centre Assessed Outcome/ Award Claim/ Estimated Grade they send to the Awarding Organisation. The Awarding Organisation is responsible for the Result they send to the centre.
Where this attribute is used in the Results transaction type it will always be populated with the originating Awarding Organisation Id. Where it is used in the Centre Assessed Outcome, Award Claim and Estimated Grade transaction type it will always be populated with the originating Centre Id.</v>
      </c>
      <c r="O335" s="52"/>
      <c r="P335" s="53" t="s">
        <v>306</v>
      </c>
      <c r="Q335" s="53" t="s">
        <v>565</v>
      </c>
      <c r="R335" s="53" t="s">
        <v>1257</v>
      </c>
      <c r="S335" s="54" t="s">
        <v>373</v>
      </c>
      <c r="T335" s="54" t="s">
        <v>1639</v>
      </c>
      <c r="U335" s="54" t="s">
        <v>128</v>
      </c>
      <c r="V335" s="27" t="str">
        <f t="shared" si="5"/>
        <v>OK</v>
      </c>
    </row>
    <row r="336" spans="1:22" ht="55.5" x14ac:dyDescent="0.35">
      <c r="A336" s="55" t="s">
        <v>127</v>
      </c>
      <c r="B336" s="55" t="s">
        <v>12</v>
      </c>
      <c r="C336" s="52">
        <v>2</v>
      </c>
      <c r="D336" s="52" t="s">
        <v>6</v>
      </c>
      <c r="E336" s="52" t="s">
        <v>6</v>
      </c>
      <c r="F336" s="52" t="s">
        <v>6</v>
      </c>
      <c r="G336" s="52"/>
      <c r="H336" s="80" t="str">
        <f>IFERROR(IF(LEN(VLOOKUP($A336,Entities!$A$1:$C$116,3,FALSE))=0,"",VLOOKUP($A336,Entities!$A$1:$C$116,3,FALSE)),"")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36" s="80" t="str">
        <f>IFERROR(IF(LEN(VLOOKUP($A336,Entities!$A$1:$D$116,4,FALSE))=0,"",VLOOKUP($A336,Entities!$A$1:$D$116,4,FALSE)),"")</f>
        <v/>
      </c>
      <c r="J336" s="80" t="str">
        <f>IFERROR(IF(LEN(VLOOKUP($A336,Entities!$A$1:$E$116,5,FALSE))=0,"",VLOOKUP($A336,Entities!$A$1:$E$116,5,FALSE)),"")</f>
        <v>QE Outcome</v>
      </c>
      <c r="K336" s="80" t="str">
        <f>IFERROR(IF(LEN(VLOOKUP($B336,Attributes!$A$1:$C$379,3,FALSE))=0,"",VLOOKUP($B336,Attributes!$A$1:$C$379,3,FALSE)),"")</f>
        <v>NVARCHAR(32)</v>
      </c>
      <c r="L336" s="80" t="str">
        <f>IFERROR(IF(LEN(VLOOKUP($B336,Attributes!$A$1:$F$379,6,FALSE))=0,"",VLOOKUP($B336,Attributes!$A$1:$F$379,6,FALSE)),"")</f>
        <v/>
      </c>
      <c r="M336" s="80" t="str">
        <f>IFERROR(IF(LEN(VLOOKUP($B336,Attributes!$A$1:$G$379,7,FALSE))=0,"",VLOOKUP($B336,Attributes!$A$1:$G$379,7,FALSE)),"")</f>
        <v>A value that denotes and distinguishes the PARTY.</v>
      </c>
      <c r="N336" s="80" t="str">
        <f>IFERROR(IF(LEN(VLOOKUP($B336,Attributes!$A$1:$H$379,8,FALSE))=0,"",VLOOKUP($B336,Attributes!$A$1:$H$379,8,FALSE)),"")</f>
        <v>In this case is a LEARNER. Where the party is a learner, the MIS Assigned Learner Identifier must be used.</v>
      </c>
      <c r="O336" s="52"/>
      <c r="P336" s="53"/>
      <c r="Q336" s="53" t="s">
        <v>565</v>
      </c>
      <c r="R336" s="53" t="s">
        <v>1259</v>
      </c>
      <c r="S336" s="54" t="s">
        <v>305</v>
      </c>
      <c r="T336" s="54" t="s">
        <v>1639</v>
      </c>
      <c r="U336" s="54" t="s">
        <v>12</v>
      </c>
      <c r="V336" s="27" t="str">
        <f t="shared" si="5"/>
        <v>OK</v>
      </c>
    </row>
    <row r="337" spans="1:22" ht="55.5" x14ac:dyDescent="0.35">
      <c r="A337" s="55" t="s">
        <v>127</v>
      </c>
      <c r="B337" s="55" t="s">
        <v>7</v>
      </c>
      <c r="C337" s="52">
        <v>3</v>
      </c>
      <c r="D337" s="52" t="s">
        <v>6</v>
      </c>
      <c r="E337" s="52" t="s">
        <v>6</v>
      </c>
      <c r="F337" s="52" t="s">
        <v>6</v>
      </c>
      <c r="G337" s="52"/>
      <c r="H337" s="80" t="str">
        <f>IFERROR(IF(LEN(VLOOKUP($A337,Entities!$A$1:$C$116,3,FALSE))=0,"",VLOOKUP($A337,Entities!$A$1:$C$116,3,FALSE)),"")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37" s="80" t="str">
        <f>IFERROR(IF(LEN(VLOOKUP($A337,Entities!$A$1:$D$116,4,FALSE))=0,"",VLOOKUP($A337,Entities!$A$1:$D$116,4,FALSE)),"")</f>
        <v/>
      </c>
      <c r="J337" s="80" t="str">
        <f>IFERROR(IF(LEN(VLOOKUP($A337,Entities!$A$1:$E$116,5,FALSE))=0,"",VLOOKUP($A337,Entities!$A$1:$E$116,5,FALSE)),"")</f>
        <v>QE Outcome</v>
      </c>
      <c r="K337" s="80" t="str">
        <f>IFERROR(IF(LEN(VLOOKUP($B337,Attributes!$A$1:$C$379,3,FALSE))=0,"",VLOOKUP($B337,Attributes!$A$1:$C$379,3,FALSE)),"")</f>
        <v>NVARCHAR(32)</v>
      </c>
      <c r="L337" s="80" t="str">
        <f>IFERROR(IF(LEN(VLOOKUP($B337,Attributes!$A$1:$F$379,6,FALSE))=0,"",VLOOKUP($B337,Attributes!$A$1:$F$379,6,FALSE)),"")</f>
        <v/>
      </c>
      <c r="M337" s="80" t="str">
        <f>IFERROR(IF(LEN(VLOOKUP($B337,Attributes!$A$1:$G$379,7,FALSE))=0,"",VLOOKUP($B337,Attributes!$A$1:$G$379,7,FALSE)),"")</f>
        <v>A value that denotes and distinguishes the PARTY.</v>
      </c>
      <c r="N337" s="80" t="str">
        <f>IFERROR(IF(LEN(VLOOKUP($B337,Attributes!$A$1:$H$379,8,FALSE))=0,"",VLOOKUP($B337,Attributes!$A$1:$H$379,8,FALSE)),"")</f>
        <v>In this case is an AWARDING ORGANISATION. 
Where the party is an awarding organisation the JCQCIC Awarding Organisation Id must be used.</v>
      </c>
      <c r="O337" s="52"/>
      <c r="P337" s="53"/>
      <c r="Q337" s="53" t="s">
        <v>565</v>
      </c>
      <c r="R337" s="53" t="s">
        <v>1259</v>
      </c>
      <c r="S337" s="54" t="s">
        <v>305</v>
      </c>
      <c r="T337" s="54" t="s">
        <v>1640</v>
      </c>
      <c r="U337" s="54" t="s">
        <v>7</v>
      </c>
      <c r="V337" s="27" t="str">
        <f t="shared" si="5"/>
        <v>OK</v>
      </c>
    </row>
    <row r="338" spans="1:22" ht="55.5" x14ac:dyDescent="0.35">
      <c r="A338" s="55" t="s">
        <v>127</v>
      </c>
      <c r="B338" s="55" t="s">
        <v>15</v>
      </c>
      <c r="C338" s="52">
        <v>4</v>
      </c>
      <c r="D338" s="52" t="s">
        <v>6</v>
      </c>
      <c r="E338" s="52" t="s">
        <v>6</v>
      </c>
      <c r="F338" s="52" t="s">
        <v>6</v>
      </c>
      <c r="G338" s="52" t="s">
        <v>1579</v>
      </c>
      <c r="H338" s="80" t="str">
        <f>IFERROR(IF(LEN(VLOOKUP($A338,Entities!$A$1:$C$116,3,FALSE))=0,"",VLOOKUP($A338,Entities!$A$1:$C$116,3,FALSE)),"")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38" s="80" t="str">
        <f>IFERROR(IF(LEN(VLOOKUP($A338,Entities!$A$1:$D$116,4,FALSE))=0,"",VLOOKUP($A338,Entities!$A$1:$D$116,4,FALSE)),"")</f>
        <v/>
      </c>
      <c r="J338" s="80" t="str">
        <f>IFERROR(IF(LEN(VLOOKUP($A338,Entities!$A$1:$E$116,5,FALSE))=0,"",VLOOKUP($A338,Entities!$A$1:$E$116,5,FALSE)),"")</f>
        <v>QE Outcome</v>
      </c>
      <c r="K338" s="80" t="str">
        <f>IFERROR(IF(LEN(VLOOKUP($B338,Attributes!$A$1:$C$379,3,FALSE))=0,"",VLOOKUP($B338,Attributes!$A$1:$C$379,3,FALSE)),"")</f>
        <v>NVARCHAR(50)</v>
      </c>
      <c r="L338" s="80" t="str">
        <f>IFERROR(IF(LEN(VLOOKUP($B338,Attributes!$A$1:$F$379,6,FALSE))=0,"",VLOOKUP($B338,Attributes!$A$1:$F$379,6,FALSE)),"")</f>
        <v/>
      </c>
      <c r="M338" s="80" t="str">
        <f>IFERROR(IF(LEN(VLOOKUP($B338,Attributes!$A$1:$G$379,7,FALSE))=0,"",VLOOKUP($B338,Attributes!$A$1:$G$379,7,FALSE)),"")</f>
        <v>A value that uniquely identifies a specific part of a Qualification and applies to one or more QUALIFICATION ELEMENT(s) within an AWARDING ORGANISATION.</v>
      </c>
      <c r="N338" s="80" t="str">
        <f>IFERROR(IF(LEN(VLOOKUP($B338,Attributes!$A$1:$H$379,8,FALSE))=0,"",VLOOKUP($B338,Attributes!$A$1:$H$379,8,FALSE)),"")</f>
        <v>The same value may be used for a number of QUALIFICATION ELEMENTS provided they are differentiated by Qualification_Element_Type.</v>
      </c>
      <c r="O338" s="52"/>
      <c r="P338" s="53"/>
      <c r="Q338" s="53" t="s">
        <v>565</v>
      </c>
      <c r="R338" s="53"/>
      <c r="S338" s="54" t="s">
        <v>565</v>
      </c>
      <c r="T338" s="54" t="s">
        <v>1640</v>
      </c>
      <c r="U338" s="54" t="s">
        <v>15</v>
      </c>
      <c r="V338" s="27" t="str">
        <f t="shared" si="5"/>
        <v>OK</v>
      </c>
    </row>
    <row r="339" spans="1:22" ht="55.5" x14ac:dyDescent="0.35">
      <c r="A339" s="55" t="s">
        <v>127</v>
      </c>
      <c r="B339" s="55" t="s">
        <v>16</v>
      </c>
      <c r="C339" s="52">
        <v>5</v>
      </c>
      <c r="D339" s="52" t="s">
        <v>6</v>
      </c>
      <c r="E339" s="52" t="s">
        <v>6</v>
      </c>
      <c r="F339" s="52" t="s">
        <v>6</v>
      </c>
      <c r="G339" s="52" t="s">
        <v>1579</v>
      </c>
      <c r="H339" s="80" t="str">
        <f>IFERROR(IF(LEN(VLOOKUP($A339,Entities!$A$1:$C$116,3,FALSE))=0,"",VLOOKUP($A339,Entities!$A$1:$C$116,3,FALSE)),"")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39" s="80" t="str">
        <f>IFERROR(IF(LEN(VLOOKUP($A339,Entities!$A$1:$D$116,4,FALSE))=0,"",VLOOKUP($A339,Entities!$A$1:$D$116,4,FALSE)),"")</f>
        <v/>
      </c>
      <c r="J339" s="80" t="str">
        <f>IFERROR(IF(LEN(VLOOKUP($A339,Entities!$A$1:$E$116,5,FALSE))=0,"",VLOOKUP($A339,Entities!$A$1:$E$116,5,FALSE)),"")</f>
        <v>QE Outcome</v>
      </c>
      <c r="K339" s="80" t="str">
        <f>IFERROR(IF(LEN(VLOOKUP($B339,Attributes!$A$1:$C$379,3,FALSE))=0,"",VLOOKUP($B339,Attributes!$A$1:$C$379,3,FALSE)),"")</f>
        <v>NVARCHAR(32)</v>
      </c>
      <c r="L339" s="80" t="str">
        <f>IFERROR(IF(LEN(VLOOKUP($B339,Attributes!$A$1:$F$379,6,FALSE))=0,"",VLOOKUP($B339,Attributes!$A$1:$F$379,6,FALSE)),"")</f>
        <v>Qualification_Element_Type</v>
      </c>
      <c r="M339" s="80" t="str">
        <f>IFERROR(IF(LEN(VLOOKUP($B339,Attributes!$A$1:$G$379,7,FALSE))=0,"",VLOOKUP($B339,Attributes!$A$1:$G$379,7,FALSE)),"")</f>
        <v>A controlled list of values that denotes the type and behaviour of the specific QUALIFICATION ELEMENT. Values are "Scheme", "Award", "Learning Unit", "Pathway", "Assessable".</v>
      </c>
      <c r="N339" s="80" t="str">
        <f>IFERROR(IF(LEN(VLOOKUP($B339,Attributes!$A$1:$H$379,8,FALSE))=0,"",VLOOKUP($B339,Attributes!$A$1:$H$379,8,FALSE)),"")</f>
        <v/>
      </c>
      <c r="O339" s="52"/>
      <c r="P339" s="53"/>
      <c r="Q339" s="53" t="s">
        <v>565</v>
      </c>
      <c r="R339" s="53" t="s">
        <v>1259</v>
      </c>
      <c r="S339" s="54" t="s">
        <v>305</v>
      </c>
      <c r="T339" s="54" t="s">
        <v>1640</v>
      </c>
      <c r="U339" s="54" t="s">
        <v>16</v>
      </c>
      <c r="V339" s="27" t="str">
        <f t="shared" si="5"/>
        <v>OK</v>
      </c>
    </row>
    <row r="340" spans="1:22" ht="188.7" x14ac:dyDescent="0.35">
      <c r="A340" s="55" t="s">
        <v>127</v>
      </c>
      <c r="B340" s="55" t="s">
        <v>98</v>
      </c>
      <c r="C340" s="52">
        <v>6</v>
      </c>
      <c r="D340" s="52" t="s">
        <v>6</v>
      </c>
      <c r="E340" s="52" t="s">
        <v>6</v>
      </c>
      <c r="F340" s="52" t="s">
        <v>6</v>
      </c>
      <c r="G340" s="52" t="s">
        <v>1579</v>
      </c>
      <c r="H340" s="80" t="str">
        <f>IFERROR(IF(LEN(VLOOKUP($A340,Entities!$A$1:$C$116,3,FALSE))=0,"",VLOOKUP($A340,Entities!$A$1:$C$116,3,FALSE)),"")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0" s="80" t="str">
        <f>IFERROR(IF(LEN(VLOOKUP($A340,Entities!$A$1:$D$116,4,FALSE))=0,"",VLOOKUP($A340,Entities!$A$1:$D$116,4,FALSE)),"")</f>
        <v/>
      </c>
      <c r="J340" s="80" t="str">
        <f>IFERROR(IF(LEN(VLOOKUP($A340,Entities!$A$1:$E$116,5,FALSE))=0,"",VLOOKUP($A340,Entities!$A$1:$E$116,5,FALSE)),"")</f>
        <v>QE Outcome</v>
      </c>
      <c r="K340" s="80" t="str">
        <f>IFERROR(IF(LEN(VLOOKUP($B340,Attributes!$A$1:$C$379,3,FALSE))=0,"",VLOOKUP($B340,Attributes!$A$1:$C$379,3,FALSE)),"")</f>
        <v>DATETIME DAY TO SECOND</v>
      </c>
      <c r="L340" s="80" t="str">
        <f>IFERROR(IF(LEN(VLOOKUP($B340,Attributes!$A$1:$F$379,6,FALSE))=0,"",VLOOKUP($B340,Attributes!$A$1:$F$379,6,FALSE)),"")</f>
        <v/>
      </c>
      <c r="M340" s="80" t="str">
        <f>IFERROR(IF(LEN(VLOOKUP($B340,Attributes!$A$1:$G$379,7,FALSE))=0,"",VLOOKUP($B340,Attributes!$A$1:$G$379,7,FALSE)),"")</f>
        <v>The effective date and time of the QE AVAILABILITY.</v>
      </c>
      <c r="N340" s="80" t="str">
        <f>IFERROR(IF(LEN(VLOOKUP($B340,Attributes!$A$1:$H$379,8,FALSE))=0,"",VLOOKUP($B340,Attributes!$A$1:$H$379,8,FALSE)),"")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340" s="52"/>
      <c r="P340" s="53"/>
      <c r="Q340" s="53" t="s">
        <v>565</v>
      </c>
      <c r="R340" s="53" t="s">
        <v>1259</v>
      </c>
      <c r="S340" s="54" t="s">
        <v>305</v>
      </c>
      <c r="T340" s="54" t="s">
        <v>1640</v>
      </c>
      <c r="U340" s="54" t="s">
        <v>98</v>
      </c>
      <c r="V340" s="27" t="str">
        <f t="shared" si="5"/>
        <v>OK</v>
      </c>
    </row>
    <row r="341" spans="1:22" ht="55.5" x14ac:dyDescent="0.35">
      <c r="A341" s="55" t="s">
        <v>127</v>
      </c>
      <c r="B341" s="55" t="s">
        <v>118</v>
      </c>
      <c r="C341" s="52">
        <v>7</v>
      </c>
      <c r="D341" s="52" t="s">
        <v>6</v>
      </c>
      <c r="E341" s="52" t="s">
        <v>6</v>
      </c>
      <c r="F341" s="52" t="s">
        <v>6</v>
      </c>
      <c r="G341" s="52" t="s">
        <v>1579</v>
      </c>
      <c r="H341" s="80" t="str">
        <f>IFERROR(IF(LEN(VLOOKUP($A341,Entities!$A$1:$C$116,3,FALSE))=0,"",VLOOKUP($A341,Entities!$A$1:$C$116,3,FALSE)),"")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1" s="80" t="str">
        <f>IFERROR(IF(LEN(VLOOKUP($A341,Entities!$A$1:$D$116,4,FALSE))=0,"",VLOOKUP($A341,Entities!$A$1:$D$116,4,FALSE)),"")</f>
        <v/>
      </c>
      <c r="J341" s="80" t="str">
        <f>IFERROR(IF(LEN(VLOOKUP($A341,Entities!$A$1:$E$116,5,FALSE))=0,"",VLOOKUP($A341,Entities!$A$1:$E$116,5,FALSE)),"")</f>
        <v>QE Outcome</v>
      </c>
      <c r="K341" s="80" t="str">
        <f>IFERROR(IF(LEN(VLOOKUP($B341,Attributes!$A$1:$C$379,3,FALSE))=0,"",VLOOKUP($B341,Attributes!$A$1:$C$379,3,FALSE)),"")</f>
        <v>NVARCHAR(50)</v>
      </c>
      <c r="L341" s="80" t="str">
        <f>IFERROR(IF(LEN(VLOOKUP($B341,Attributes!$A$1:$F$379,6,FALSE))=0,"",VLOOKUP($B341,Attributes!$A$1:$F$379,6,FALSE)),"")</f>
        <v>QE_Outcome_Type</v>
      </c>
      <c r="M341" s="80" t="str">
        <f>IFERROR(IF(LEN(VLOOKUP($B341,Attributes!$A$1:$G$379,7,FALSE))=0,"",VLOOKUP($B341,Attributes!$A$1:$G$379,7,FALSE)),"")</f>
        <v>A controlled list of values that identifies the specific type of achievement (QE OUTCOME). Values include "Centre Assessed Outcome", "Estimated Grade", "Result", "Interim claim".</v>
      </c>
      <c r="N341" s="80" t="str">
        <f>IFERROR(IF(LEN(VLOOKUP($B341,Attributes!$A$1:$H$379,8,FALSE))=0,"",VLOOKUP($B341,Attributes!$A$1:$H$379,8,FALSE)),"")</f>
        <v>The value for this attribute will usually match the transaction; eg for the Results transaction the value will be Result or Endorsement Result. However, please see Type List for business rules applying to each QE_Outcome_Type value.</v>
      </c>
      <c r="O341" s="52"/>
      <c r="P341" s="53"/>
      <c r="Q341" s="53" t="s">
        <v>565</v>
      </c>
      <c r="R341" s="53"/>
      <c r="S341" s="54" t="s">
        <v>565</v>
      </c>
      <c r="T341" s="54" t="s">
        <v>1640</v>
      </c>
      <c r="U341" s="54" t="s">
        <v>118</v>
      </c>
      <c r="V341" s="27" t="str">
        <f t="shared" si="5"/>
        <v>OK</v>
      </c>
    </row>
    <row r="342" spans="1:22" ht="66.599999999999994" x14ac:dyDescent="0.35">
      <c r="A342" s="55" t="s">
        <v>127</v>
      </c>
      <c r="B342" s="55" t="s">
        <v>129</v>
      </c>
      <c r="C342" s="52">
        <v>8</v>
      </c>
      <c r="D342" s="52" t="s">
        <v>6</v>
      </c>
      <c r="E342" s="52" t="s">
        <v>6</v>
      </c>
      <c r="F342" s="52" t="s">
        <v>6</v>
      </c>
      <c r="G342" s="52" t="s">
        <v>1579</v>
      </c>
      <c r="H342" s="80" t="str">
        <f>IFERROR(IF(LEN(VLOOKUP($A342,Entities!$A$1:$C$116,3,FALSE))=0,"",VLOOKUP($A342,Entities!$A$1:$C$116,3,FALSE)),"")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2" s="80" t="str">
        <f>IFERROR(IF(LEN(VLOOKUP($A342,Entities!$A$1:$D$116,4,FALSE))=0,"",VLOOKUP($A342,Entities!$A$1:$D$116,4,FALSE)),"")</f>
        <v/>
      </c>
      <c r="J342" s="80" t="str">
        <f>IFERROR(IF(LEN(VLOOKUP($A342,Entities!$A$1:$E$116,5,FALSE))=0,"",VLOOKUP($A342,Entities!$A$1:$E$116,5,FALSE)),"")</f>
        <v>QE Outcome</v>
      </c>
      <c r="K342" s="80" t="str">
        <f>IFERROR(IF(LEN(VLOOKUP($B342,Attributes!$A$1:$C$379,3,FALSE))=0,"",VLOOKUP($B342,Attributes!$A$1:$C$379,3,FALSE)),"")</f>
        <v>NVARCHAR(32)</v>
      </c>
      <c r="L342" s="80" t="str">
        <f>IFERROR(IF(LEN(VLOOKUP($B342,Attributes!$A$1:$F$379,6,FALSE))=0,"",VLOOKUP($B342,Attributes!$A$1:$F$379,6,FALSE)),"")</f>
        <v>QE_Outcome_Value_Type</v>
      </c>
      <c r="M342" s="80" t="str">
        <f>IFERROR(IF(LEN(VLOOKUP($B342,Attributes!$A$1:$G$379,7,FALSE))=0,"",VLOOKUP($B342,Attributes!$A$1:$G$379,7,FALSE)),"")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N342" s="80" t="str">
        <f>IFERROR(IF(LEN(VLOOKUP($B342,Attributes!$A$1:$H$379,8,FALSE))=0,"",VLOOKUP($B342,Attributes!$A$1:$H$379,8,FALSE)),"")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342" s="52"/>
      <c r="P342" s="53"/>
      <c r="Q342" s="53" t="s">
        <v>565</v>
      </c>
      <c r="R342" s="53" t="s">
        <v>1260</v>
      </c>
      <c r="S342" s="54" t="s">
        <v>423</v>
      </c>
      <c r="T342" s="54" t="s">
        <v>1640</v>
      </c>
      <c r="U342" s="54" t="s">
        <v>129</v>
      </c>
      <c r="V342" s="27" t="str">
        <f t="shared" si="5"/>
        <v>OK</v>
      </c>
    </row>
    <row r="343" spans="1:22" ht="355.2" x14ac:dyDescent="0.35">
      <c r="A343" s="55" t="s">
        <v>127</v>
      </c>
      <c r="B343" s="55" t="s">
        <v>498</v>
      </c>
      <c r="C343" s="52">
        <v>9</v>
      </c>
      <c r="D343" s="52" t="s">
        <v>6</v>
      </c>
      <c r="E343" s="52" t="s">
        <v>8</v>
      </c>
      <c r="F343" s="52" t="s">
        <v>6</v>
      </c>
      <c r="G343" s="52" t="s">
        <v>1579</v>
      </c>
      <c r="H343" s="80" t="str">
        <f>IFERROR(IF(LEN(VLOOKUP($A343,Entities!$A$1:$C$116,3,FALSE))=0,"",VLOOKUP($A343,Entities!$A$1:$C$116,3,FALSE)),"")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3" s="80" t="str">
        <f>IFERROR(IF(LEN(VLOOKUP($A343,Entities!$A$1:$D$116,4,FALSE))=0,"",VLOOKUP($A343,Entities!$A$1:$D$116,4,FALSE)),"")</f>
        <v/>
      </c>
      <c r="J343" s="80" t="str">
        <f>IFERROR(IF(LEN(VLOOKUP($A343,Entities!$A$1:$E$116,5,FALSE))=0,"",VLOOKUP($A343,Entities!$A$1:$E$116,5,FALSE)),"")</f>
        <v>QE Outcome</v>
      </c>
      <c r="K343" s="80" t="str">
        <f>IFERROR(IF(LEN(VLOOKUP($B343,Attributes!$A$1:$C$379,3,FALSE))=0,"",VLOOKUP($B343,Attributes!$A$1:$C$379,3,FALSE)),"")</f>
        <v>DATETIME DAY TO SECOND</v>
      </c>
      <c r="L343" s="80" t="str">
        <f>IFERROR(IF(LEN(VLOOKUP($B343,Attributes!$A$1:$F$379,6,FALSE))=0,"",VLOOKUP($B343,Attributes!$A$1:$F$379,6,FALSE)),"")</f>
        <v/>
      </c>
      <c r="M343" s="80" t="str">
        <f>IFERROR(IF(LEN(VLOOKUP($B343,Attributes!$A$1:$G$379,7,FALSE))=0,"",VLOOKUP($B343,Attributes!$A$1:$G$379,7,FALSE)),"")</f>
        <v>The date and time that the result was conferred/generated by the AO.</v>
      </c>
      <c r="N343" s="80" t="str">
        <f>IFERROR(IF(LEN(VLOOKUP($B343,Attributes!$A$1:$H$379,8,FALSE))=0,"",VLOOKUP($B343,Attributes!$A$1:$H$379,8,FALSE)),"")</f>
        <v xml:space="preserve">The outcome date-time is used to permit multiple outcomes to be associated with a single QE Availability. It can be used to distinguish between a new outcome and an update to a previously issued outcome. This attribute must satisfy the following properties:
1. QE Outcomes relating to different outcomes must have different QE_Outcome_Date_Times
2. QE Outcomes that are updates/re-issues of the same outcome must have the same QE_Outcome_Date_Time
See below for a description of how this attribute will be populated for different classes of outcome. Note that, while this attribute will always be populated with a business-meaningful value, receivers should not try and extract business meaning from QE_Outcome_Date_Time. One of the following optional attributes of QE Outcome will be used to provide the value used to populate QE_Outcome_Date_Time in a manner that permits unambiguous interpretation of business meaning.
• QEA_Effective_Start_Date_Time
• QE_Assessment_Start_Date_Time
• QE_Award_Date
• QE_Outcome_Date 
Series-based outcomes 
Series based outcomes will only ever have a single outcome per QEA. For series based outcomes the nominal date for the series (as defined against QEA_Effective_Start_Date_Time) should be used in all cases. Examples of usage would be:
• Where the centre submits an outcome (ie CAO) for a series-based QEA
• Where the AO provides a result for any QEA including results for QEAs which do not link back to a specific assessment event eg overall awards
Non series based outcomes
For non series based outcomes this attribute will allow the MIS to identify the specific outcome that a QE Outcome relates to. 
• Where the centre submits an outcome (ie CAO/AC) for a QEA that links back to a specific assessment, this attribute will be populated with the actual or scheduled date and time that the assessment took place.
• Where the AO provides a result that links back to a specific assessment, this attribute will also be populated with the actual or scheduled date and time that the assessment took place. Usually this will match the date the centre provided (eg any Learner_Assmnt_Start_Date_Time provided with the order or TRB, or the QE_Assessment_Start_Date_Time provided with the CAO/AC).
• Where the AO provides a result that does not link back to a specific assessment (eg overall awards), this attribute will be populated with the date and time that the result was conferred/generated by the AO (ie the date and time the result is considered officially achieved by the learner).
• Where the centre submits an outcome (ie CAO/AC) for a QEA that does not link back to a specific assessment, this will be populated with the date and time the result was officially determined/recorded by the centre.
</v>
      </c>
      <c r="O343" s="52"/>
      <c r="P343" s="53" t="s">
        <v>306</v>
      </c>
      <c r="Q343" s="53" t="s">
        <v>565</v>
      </c>
      <c r="R343" s="53" t="s">
        <v>1261</v>
      </c>
      <c r="S343" s="54" t="s">
        <v>342</v>
      </c>
      <c r="T343" s="54" t="s">
        <v>1640</v>
      </c>
      <c r="U343" s="54" t="s">
        <v>498</v>
      </c>
      <c r="V343" s="27" t="str">
        <f t="shared" si="5"/>
        <v>OK</v>
      </c>
    </row>
    <row r="344" spans="1:22" ht="55.5" x14ac:dyDescent="0.35">
      <c r="A344" s="55" t="s">
        <v>127</v>
      </c>
      <c r="B344" s="78" t="s">
        <v>312</v>
      </c>
      <c r="C344" s="52">
        <v>10</v>
      </c>
      <c r="D344" s="52" t="s">
        <v>8</v>
      </c>
      <c r="E344" s="52" t="s">
        <v>6</v>
      </c>
      <c r="F344" s="52" t="s">
        <v>8</v>
      </c>
      <c r="G344" s="52" t="s">
        <v>1579</v>
      </c>
      <c r="H344" s="80" t="str">
        <f>IFERROR(IF(LEN(VLOOKUP($A344,Entities!$A$1:$C$116,3,FALSE))=0,"",VLOOKUP($A344,Entities!$A$1:$C$116,3,FALSE)),"")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4" s="80" t="str">
        <f>IFERROR(IF(LEN(VLOOKUP($A344,Entities!$A$1:$D$116,4,FALSE))=0,"",VLOOKUP($A344,Entities!$A$1:$D$116,4,FALSE)),"")</f>
        <v/>
      </c>
      <c r="J344" s="80" t="str">
        <f>IFERROR(IF(LEN(VLOOKUP($A344,Entities!$A$1:$E$116,5,FALSE))=0,"",VLOOKUP($A344,Entities!$A$1:$E$116,5,FALSE)),"")</f>
        <v>QE Outcome</v>
      </c>
      <c r="K344" s="80" t="str">
        <f>IFERROR(IF(LEN(VLOOKUP($B344,Attributes!$A$1:$C$379,3,FALSE))=0,"",VLOOKUP($B344,Attributes!$A$1:$C$379,3,FALSE)),"")</f>
        <v>DATETIME DAY TO SECOND</v>
      </c>
      <c r="L344" s="80" t="str">
        <f>IFERROR(IF(LEN(VLOOKUP($B344,Attributes!$A$1:$F$379,6,FALSE))=0,"",VLOOKUP($B344,Attributes!$A$1:$F$379,6,FALSE)),"")</f>
        <v/>
      </c>
      <c r="M344" s="80" t="str">
        <f>IFERROR(IF(LEN(VLOOKUP($B344,Attributes!$A$1:$G$379,7,FALSE))=0,"",VLOOKUP($B344,Attributes!$A$1:$G$379,7,FALSE)),"")</f>
        <v>The specific date and time that the QE BOOKING was created.</v>
      </c>
      <c r="N344" s="80" t="str">
        <f>IFERROR(IF(LEN(VLOOKUP($B344,Attributes!$A$1:$H$379,8,FALSE))=0,"",VLOOKUP($B344,Attributes!$A$1:$H$379,8,FALSE)),"")</f>
        <v xml:space="preserve">The MIS system should generate this date reference which will form part of the unique identifier for the order. This date will not be used for charging purposes since it will be possible for the centre to generate an order in one charging period and then delay submission until another charging period. </v>
      </c>
      <c r="O344" s="52"/>
      <c r="P344" s="53"/>
      <c r="Q344" s="53"/>
      <c r="R344" s="53"/>
      <c r="S344" s="54"/>
      <c r="T344" s="54" t="s">
        <v>1641</v>
      </c>
      <c r="U344" s="54" t="s">
        <v>312</v>
      </c>
      <c r="V344" s="27" t="str">
        <f t="shared" si="5"/>
        <v>OK</v>
      </c>
    </row>
    <row r="345" spans="1:22" ht="111" x14ac:dyDescent="0.35">
      <c r="A345" s="55" t="s">
        <v>127</v>
      </c>
      <c r="B345" s="55" t="s">
        <v>278</v>
      </c>
      <c r="C345" s="52">
        <v>11</v>
      </c>
      <c r="D345" s="52" t="s">
        <v>8</v>
      </c>
      <c r="E345" s="52" t="s">
        <v>8</v>
      </c>
      <c r="F345" s="52" t="s">
        <v>8</v>
      </c>
      <c r="G345" s="52" t="s">
        <v>1579</v>
      </c>
      <c r="H345" s="80" t="str">
        <f>IFERROR(IF(LEN(VLOOKUP($A345,Entities!$A$1:$C$116,3,FALSE))=0,"",VLOOKUP($A345,Entities!$A$1:$C$116,3,FALSE)),"")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5" s="80" t="str">
        <f>IFERROR(IF(LEN(VLOOKUP($A345,Entities!$A$1:$D$116,4,FALSE))=0,"",VLOOKUP($A345,Entities!$A$1:$D$116,4,FALSE)),"")</f>
        <v/>
      </c>
      <c r="J345" s="80" t="str">
        <f>IFERROR(IF(LEN(VLOOKUP($A345,Entities!$A$1:$E$116,5,FALSE))=0,"",VLOOKUP($A345,Entities!$A$1:$E$116,5,FALSE)),"")</f>
        <v>QE Outcome</v>
      </c>
      <c r="K345" s="80" t="str">
        <f>IFERROR(IF(LEN(VLOOKUP($B345,Attributes!$A$1:$C$379,3,FALSE))=0,"",VLOOKUP($B345,Attributes!$A$1:$C$379,3,FALSE)),"")</f>
        <v>DATETIME DAY TO SECOND</v>
      </c>
      <c r="L345" s="80" t="str">
        <f>IFERROR(IF(LEN(VLOOKUP($B345,Attributes!$A$1:$F$379,6,FALSE))=0,"",VLOOKUP($B345,Attributes!$A$1:$F$379,6,FALSE)),"")</f>
        <v/>
      </c>
      <c r="M345" s="80" t="str">
        <f>IFERROR(IF(LEN(VLOOKUP($B345,Attributes!$A$1:$G$379,7,FALSE))=0,"",VLOOKUP($B345,Attributes!$A$1:$G$379,7,FALSE)),"")</f>
        <v>The start date and time of the actual QE ASSESSMENT EVENT.</v>
      </c>
      <c r="N345" s="80" t="str">
        <f>IFERROR(IF(LEN(VLOOKUP($B345,Attributes!$A$1:$H$379,8,FALSE))=0,"",VLOOKUP($B345,Attributes!$A$1:$H$379,8,FALSE)),"")</f>
        <v/>
      </c>
      <c r="O345" s="52" t="s">
        <v>1494</v>
      </c>
      <c r="P345" s="53" t="s">
        <v>306</v>
      </c>
      <c r="Q345" s="53" t="s">
        <v>565</v>
      </c>
      <c r="R345" s="53" t="s">
        <v>1259</v>
      </c>
      <c r="S345" s="54" t="s">
        <v>305</v>
      </c>
      <c r="T345" s="54" t="s">
        <v>1641</v>
      </c>
      <c r="U345" s="54" t="s">
        <v>278</v>
      </c>
      <c r="V345" s="27" t="str">
        <f t="shared" si="5"/>
        <v>OK</v>
      </c>
    </row>
    <row r="346" spans="1:22" ht="111" x14ac:dyDescent="0.35">
      <c r="A346" s="55" t="s">
        <v>127</v>
      </c>
      <c r="B346" s="78" t="s">
        <v>175</v>
      </c>
      <c r="C346" s="52">
        <v>12</v>
      </c>
      <c r="D346" s="52" t="s">
        <v>8</v>
      </c>
      <c r="E346" s="52" t="s">
        <v>8</v>
      </c>
      <c r="F346" s="52" t="s">
        <v>8</v>
      </c>
      <c r="G346" s="52" t="s">
        <v>1579</v>
      </c>
      <c r="H346" s="80" t="str">
        <f>IFERROR(IF(LEN(VLOOKUP($A346,Entities!$A$1:$C$116,3,FALSE))=0,"",VLOOKUP($A346,Entities!$A$1:$C$116,3,FALSE)),"")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6" s="80" t="str">
        <f>IFERROR(IF(LEN(VLOOKUP($A346,Entities!$A$1:$D$116,4,FALSE))=0,"",VLOOKUP($A346,Entities!$A$1:$D$116,4,FALSE)),"")</f>
        <v/>
      </c>
      <c r="J346" s="80" t="str">
        <f>IFERROR(IF(LEN(VLOOKUP($A346,Entities!$A$1:$E$116,5,FALSE))=0,"",VLOOKUP($A346,Entities!$A$1:$E$116,5,FALSE)),"")</f>
        <v>QE Outcome</v>
      </c>
      <c r="K346" s="80" t="str">
        <f>IFERROR(IF(LEN(VLOOKUP($B346,Attributes!$A$1:$C$379,3,FALSE))=0,"",VLOOKUP($B346,Attributes!$A$1:$C$379,3,FALSE)),"")</f>
        <v>DATETIME DAY TO SECOND</v>
      </c>
      <c r="L346" s="80" t="str">
        <f>IFERROR(IF(LEN(VLOOKUP($B346,Attributes!$A$1:$F$379,6,FALSE))=0,"",VLOOKUP($B346,Attributes!$A$1:$F$379,6,FALSE)),"")</f>
        <v/>
      </c>
      <c r="M346" s="80" t="str">
        <f>IFERROR(IF(LEN(VLOOKUP($B346,Attributes!$A$1:$G$379,7,FALSE))=0,"",VLOOKUP($B346,Attributes!$A$1:$G$379,7,FALSE)),"")</f>
        <v>The Assessment start date and time for a Test Resource Booking for this LEARNER.</v>
      </c>
      <c r="N346" s="80" t="str">
        <f>IFERROR(IF(LEN(VLOOKUP($B346,Attributes!$A$1:$H$379,8,FALSE))=0,"",VLOOKUP($B346,Attributes!$A$1:$H$379,8,FALSE)),"")</f>
        <v xml:space="preserve">For test resource bookings this should be set to the actual or scheduled date and time that the assessment took place.
</v>
      </c>
      <c r="O346" s="52" t="s">
        <v>1494</v>
      </c>
      <c r="P346" s="53"/>
      <c r="Q346" s="53" t="s">
        <v>565</v>
      </c>
      <c r="R346" s="53" t="s">
        <v>1259</v>
      </c>
      <c r="S346" s="54" t="s">
        <v>305</v>
      </c>
      <c r="T346" s="54" t="s">
        <v>1641</v>
      </c>
      <c r="U346" s="54" t="s">
        <v>175</v>
      </c>
      <c r="V346" s="27" t="str">
        <f t="shared" si="5"/>
        <v>OK</v>
      </c>
    </row>
    <row r="347" spans="1:22" ht="266.39999999999998" x14ac:dyDescent="0.35">
      <c r="A347" s="55" t="s">
        <v>127</v>
      </c>
      <c r="B347" s="55" t="s">
        <v>147</v>
      </c>
      <c r="C347" s="52">
        <v>13</v>
      </c>
      <c r="D347" s="52" t="s">
        <v>8</v>
      </c>
      <c r="E347" s="52" t="s">
        <v>8</v>
      </c>
      <c r="F347" s="52" t="s">
        <v>8</v>
      </c>
      <c r="G347" s="52" t="s">
        <v>1579</v>
      </c>
      <c r="H347" s="80" t="str">
        <f>IFERROR(IF(LEN(VLOOKUP($A347,Entities!$A$1:$C$116,3,FALSE))=0,"",VLOOKUP($A347,Entities!$A$1:$C$116,3,FALSE)),"")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7" s="80" t="str">
        <f>IFERROR(IF(LEN(VLOOKUP($A347,Entities!$A$1:$D$116,4,FALSE))=0,"",VLOOKUP($A347,Entities!$A$1:$D$116,4,FALSE)),"")</f>
        <v/>
      </c>
      <c r="J347" s="80" t="str">
        <f>IFERROR(IF(LEN(VLOOKUP($A347,Entities!$A$1:$E$116,5,FALSE))=0,"",VLOOKUP($A347,Entities!$A$1:$E$116,5,FALSE)),"")</f>
        <v>QE Outcome</v>
      </c>
      <c r="K347" s="80" t="str">
        <f>IFERROR(IF(LEN(VLOOKUP($B347,Attributes!$A$1:$C$379,3,FALSE))=0,"",VLOOKUP($B347,Attributes!$A$1:$C$379,3,FALSE)),"")</f>
        <v>NVARCHAR(50)</v>
      </c>
      <c r="L347" s="80" t="str">
        <f>IFERROR(IF(LEN(VLOOKUP($B347,Attributes!$A$1:$F$379,6,FALSE))=0,"",VLOOKUP($B347,Attributes!$A$1:$F$379,6,FALSE)),"")</f>
        <v/>
      </c>
      <c r="M347" s="80" t="str">
        <f>IFERROR(IF(LEN(VLOOKUP($B347,Attributes!$A$1:$G$379,7,FALSE))=0,"",VLOOKUP($B347,Attributes!$A$1:$G$379,7,FALSE)),"")</f>
        <v>A value representing the Achievement for this Assessment (QE OUTCOME).</v>
      </c>
      <c r="N347" s="80" t="str">
        <f>IFERROR(IF(LEN(VLOOKUP($B347,Attributes!$A$1:$H$379,8,FALSE))=0,"",VLOOKUP($B347,Attributes!$A$1:$H$379,8,FALSE)),"")</f>
        <v xml:space="preserve">In some cases it may be necessary for the AO to subsequently ‘blank out’ a QE Outcome Value that was previously provided as part of a result. eg where a result was initially issued but has subsequently become Pending, or has been replaced with a No Result.
This rule applies to the Results transaction type only. Any 
QE_Outcome_Value submitted using the Centre Assessed Outcome or Award Claim transaction type cannot be blanked out in this way. Centres must contact the Awarding Organisation if previously submitted values need to be nullified.
Please see Section 14 – Solutions Architecture, for further guidance on nullifying previously submitted values. This is allowed because it may not be possible to provide the corrected value at the time the error is identified. It is also possible that no value should be provided eg where a grade should have been withheld due to malpractice.
See the Results section in Best Practice for scenarios where values issued using the Results transaction type may later be nullified.
Where an AO provides a result value for a series-based QEA, the latest value must always replace any previous value. MIS may make the mark history available to system users, but they must ensure that the final value for reporting purposes is the latest one provided by the AO.
Where an AO provides a result for an on-demand QEA, they must also provide the associated QE_Outcome_Date and MIS should make the mark history for each learner-QEA ie QE_Outcome_Value by QE_Outcome_Date available to centre users. 
If the AO provides a second or subsequent QE_Outcome_Value for the same learner, QEA and QE_Outcome_Date, this should be treated as a correction and must always replace any previous value
</v>
      </c>
      <c r="O347" s="52"/>
      <c r="P347" s="53"/>
      <c r="Q347" s="53"/>
      <c r="R347" s="53"/>
      <c r="S347" s="54"/>
      <c r="T347" s="54" t="s">
        <v>1641</v>
      </c>
      <c r="U347" s="54" t="s">
        <v>147</v>
      </c>
      <c r="V347" s="27" t="str">
        <f t="shared" si="5"/>
        <v>OK</v>
      </c>
    </row>
    <row r="348" spans="1:22" ht="55.5" x14ac:dyDescent="0.35">
      <c r="A348" s="55" t="s">
        <v>127</v>
      </c>
      <c r="B348" s="55" t="s">
        <v>133</v>
      </c>
      <c r="C348" s="52">
        <v>14</v>
      </c>
      <c r="D348" s="52" t="s">
        <v>8</v>
      </c>
      <c r="E348" s="52" t="s">
        <v>8</v>
      </c>
      <c r="F348" s="52" t="s">
        <v>8</v>
      </c>
      <c r="G348" s="52" t="s">
        <v>1579</v>
      </c>
      <c r="H348" s="80" t="str">
        <f>IFERROR(IF(LEN(VLOOKUP($A348,Entities!$A$1:$C$116,3,FALSE))=0,"",VLOOKUP($A348,Entities!$A$1:$C$116,3,FALSE)),"")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8" s="80" t="str">
        <f>IFERROR(IF(LEN(VLOOKUP($A348,Entities!$A$1:$D$116,4,FALSE))=0,"",VLOOKUP($A348,Entities!$A$1:$D$116,4,FALSE)),"")</f>
        <v/>
      </c>
      <c r="J348" s="80" t="str">
        <f>IFERROR(IF(LEN(VLOOKUP($A348,Entities!$A$1:$E$116,5,FALSE))=0,"",VLOOKUP($A348,Entities!$A$1:$E$116,5,FALSE)),"")</f>
        <v>QE Outcome</v>
      </c>
      <c r="K348" s="80" t="str">
        <f>IFERROR(IF(LEN(VLOOKUP($B348,Attributes!$A$1:$C$379,3,FALSE))=0,"",VLOOKUP($B348,Attributes!$A$1:$C$379,3,FALSE)),"")</f>
        <v>INTEGER</v>
      </c>
      <c r="L348" s="80" t="str">
        <f>IFERROR(IF(LEN(VLOOKUP($B348,Attributes!$A$1:$F$379,6,FALSE))=0,"",VLOOKUP($B348,Attributes!$A$1:$F$379,6,FALSE)),"")</f>
        <v/>
      </c>
      <c r="M348" s="80" t="str">
        <f>IFERROR(IF(LEN(VLOOKUP($B348,Attributes!$A$1:$G$379,7,FALSE))=0,"",VLOOKUP($B348,Attributes!$A$1:$G$379,7,FALSE)),"")</f>
        <v>The actual extra time, specified in minutes, allowed in the Assessment leading to this QE OUTCOME.</v>
      </c>
      <c r="N348" s="80" t="str">
        <f>IFERROR(IF(LEN(VLOOKUP($B348,Attributes!$A$1:$H$379,8,FALSE))=0,"",VLOOKUP($B348,Attributes!$A$1:$H$379,8,FALSE)),"")</f>
        <v xml:space="preserve">Current use is for on- screen tests only. Where defined in the Product Catalogue - see Maximum_Extra_Time_Minutes, centres are required to provide this information as part of the CAO message. The data model structure would also allow for this information to be reported back to centres as part of the Results process if this is required.
</v>
      </c>
      <c r="O348" s="52"/>
      <c r="P348" s="53"/>
      <c r="Q348" s="53" t="s">
        <v>565</v>
      </c>
      <c r="R348" s="53" t="s">
        <v>305</v>
      </c>
      <c r="S348" s="54" t="s">
        <v>1263</v>
      </c>
      <c r="T348" s="54" t="s">
        <v>1641</v>
      </c>
      <c r="U348" s="54" t="s">
        <v>133</v>
      </c>
      <c r="V348" s="27" t="str">
        <f t="shared" si="5"/>
        <v>OK</v>
      </c>
    </row>
    <row r="349" spans="1:22" ht="66.599999999999994" x14ac:dyDescent="0.35">
      <c r="A349" s="55" t="s">
        <v>127</v>
      </c>
      <c r="B349" s="55" t="s">
        <v>134</v>
      </c>
      <c r="C349" s="52">
        <v>15</v>
      </c>
      <c r="D349" s="52" t="s">
        <v>8</v>
      </c>
      <c r="E349" s="52" t="s">
        <v>6</v>
      </c>
      <c r="F349" s="52" t="s">
        <v>8</v>
      </c>
      <c r="G349" s="52" t="s">
        <v>1579</v>
      </c>
      <c r="H349" s="80" t="str">
        <f>IFERROR(IF(LEN(VLOOKUP($A349,Entities!$A$1:$C$116,3,FALSE))=0,"",VLOOKUP($A349,Entities!$A$1:$C$116,3,FALSE)),"")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49" s="80" t="str">
        <f>IFERROR(IF(LEN(VLOOKUP($A349,Entities!$A$1:$D$116,4,FALSE))=0,"",VLOOKUP($A349,Entities!$A$1:$D$116,4,FALSE)),"")</f>
        <v/>
      </c>
      <c r="J349" s="80" t="str">
        <f>IFERROR(IF(LEN(VLOOKUP($A349,Entities!$A$1:$E$116,5,FALSE))=0,"",VLOOKUP($A349,Entities!$A$1:$E$116,5,FALSE)),"")</f>
        <v>QE Outcome</v>
      </c>
      <c r="K349" s="80" t="str">
        <f>IFERROR(IF(LEN(VLOOKUP($B349,Attributes!$A$1:$C$379,3,FALSE))=0,"",VLOOKUP($B349,Attributes!$A$1:$C$379,3,FALSE)),"")</f>
        <v>NVARCHAR(100)</v>
      </c>
      <c r="L349" s="80" t="str">
        <f>IFERROR(IF(LEN(VLOOKUP($B349,Attributes!$A$1:$F$379,6,FALSE))=0,"",VLOOKUP($B349,Attributes!$A$1:$F$379,6,FALSE)),"")</f>
        <v>QE_Outcome_Amndmnt_Reason_Type</v>
      </c>
      <c r="M349" s="80" t="str">
        <f>IFERROR(IF(LEN(VLOOKUP($B349,Attributes!$A$1:$G$379,7,FALSE))=0,"",VLOOKUP($B349,Attributes!$A$1:$G$379,7,FALSE)),"")</f>
        <v>A controlled list of values that identifies the reason selected by the ASSESSMENT CENTRE to explain the adjustment to the Centre Assessed Outcome for the LEARNER. Values are "Centre Initiated Remark", " Transcription Error", "AO Requested Adjustment".</v>
      </c>
      <c r="N349" s="80" t="str">
        <f>IFERROR(IF(LEN(VLOOKUP($B349,Attributes!$A$1:$H$379,8,FALSE))=0,"",VLOOKUP($B349,Attributes!$A$1:$H$379,8,FALSE)),"")</f>
        <v/>
      </c>
      <c r="O349" s="52" t="s">
        <v>1574</v>
      </c>
      <c r="P349" s="53"/>
      <c r="Q349" s="53" t="s">
        <v>565</v>
      </c>
      <c r="R349" s="53"/>
      <c r="S349" s="54" t="s">
        <v>565</v>
      </c>
      <c r="T349" s="54" t="s">
        <v>1641</v>
      </c>
      <c r="U349" s="54" t="s">
        <v>134</v>
      </c>
      <c r="V349" s="27" t="str">
        <f t="shared" si="5"/>
        <v>OK</v>
      </c>
    </row>
    <row r="350" spans="1:22" ht="188.7" x14ac:dyDescent="0.35">
      <c r="A350" s="55" t="s">
        <v>127</v>
      </c>
      <c r="B350" s="55" t="s">
        <v>135</v>
      </c>
      <c r="C350" s="52">
        <v>16</v>
      </c>
      <c r="D350" s="52" t="s">
        <v>8</v>
      </c>
      <c r="E350" s="52" t="s">
        <v>8</v>
      </c>
      <c r="F350" s="52" t="s">
        <v>8</v>
      </c>
      <c r="G350" s="52" t="s">
        <v>1579</v>
      </c>
      <c r="H350" s="80" t="str">
        <f>IFERROR(IF(LEN(VLOOKUP($A350,Entities!$A$1:$C$116,3,FALSE))=0,"",VLOOKUP($A350,Entities!$A$1:$C$116,3,FALSE)),"")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0" s="80" t="str">
        <f>IFERROR(IF(LEN(VLOOKUP($A350,Entities!$A$1:$D$116,4,FALSE))=0,"",VLOOKUP($A350,Entities!$A$1:$D$116,4,FALSE)),"")</f>
        <v/>
      </c>
      <c r="J350" s="80" t="str">
        <f>IFERROR(IF(LEN(VLOOKUP($A350,Entities!$A$1:$E$116,5,FALSE))=0,"",VLOOKUP($A350,Entities!$A$1:$E$116,5,FALSE)),"")</f>
        <v>QE Outcome</v>
      </c>
      <c r="K350" s="80" t="str">
        <f>IFERROR(IF(LEN(VLOOKUP($B350,Attributes!$A$1:$C$379,3,FALSE))=0,"",VLOOKUP($B350,Attributes!$A$1:$C$379,3,FALSE)),"")</f>
        <v>DATE</v>
      </c>
      <c r="L350" s="80" t="str">
        <f>IFERROR(IF(LEN(VLOOKUP($B350,Attributes!$A$1:$F$379,6,FALSE))=0,"",VLOOKUP($B350,Attributes!$A$1:$F$379,6,FALSE)),"")</f>
        <v/>
      </c>
      <c r="M350" s="80" t="str">
        <f>IFERROR(IF(LEN(VLOOKUP($B350,Attributes!$A$1:$G$379,7,FALSE))=0,"",VLOOKUP($B350,Attributes!$A$1:$G$379,7,FALSE)),"")</f>
        <v>The date the Qualification was awarded to the LEARNER. This is printed on the certificate.</v>
      </c>
      <c r="N350" s="80" t="str">
        <f>IFERROR(IF(LEN(VLOOKUP($B350,Attributes!$A$1:$H$379,8,FALSE))=0,"",VLOOKUP($B350,Attributes!$A$1:$H$379,8,FALSE)),"")</f>
        <v xml:space="preserve">The official date for the award as defined by month and year on other documentation; eg certificate. However, the A2C data architecture requires a simple date format of dd/mm/yyyy this will be defaulted to the first day of the month required. When MIS providers present this on screen or on reports this should be displayed as month in natural language and year eg June 2015.
Note added v2.0 (Issue 544): Currently, AOs will not populate this attribute but future use is intended. Please note the following:
a) The series/availability period (ie QEA) in which any QE Outcome was achieved will be evident from the QEA_Effective_Start_Date_Time in the primary key of the QE Outcome.
b) For VQ, where the availability period was on demand and allowed for multiple sittings in the same QEA, the QE_Outcome_Date will be populated by the AO, in order that the centre can understand which sitting the result relates to - see business rule against QE_Outcome_Date for further information.
c) For unitised products where the AO is providing information on contributing outcomes, it will be evident from the primary keys in the Contributing_QE_Outcome which QEA the overall qualification was achieved in, and which QEA the unit was achieved in.
 </v>
      </c>
      <c r="O350" s="52"/>
      <c r="P350" s="53"/>
      <c r="Q350" s="53" t="s">
        <v>565</v>
      </c>
      <c r="R350" s="53" t="s">
        <v>1259</v>
      </c>
      <c r="S350" s="54" t="s">
        <v>305</v>
      </c>
      <c r="T350" s="54" t="s">
        <v>1641</v>
      </c>
      <c r="U350" s="54" t="s">
        <v>135</v>
      </c>
      <c r="V350" s="27" t="str">
        <f t="shared" si="5"/>
        <v>OK</v>
      </c>
    </row>
    <row r="351" spans="1:22" ht="55.5" x14ac:dyDescent="0.35">
      <c r="A351" s="55" t="s">
        <v>127</v>
      </c>
      <c r="B351" s="55" t="s">
        <v>136</v>
      </c>
      <c r="C351" s="52">
        <v>17</v>
      </c>
      <c r="D351" s="52" t="s">
        <v>8</v>
      </c>
      <c r="E351" s="52" t="s">
        <v>8</v>
      </c>
      <c r="F351" s="52" t="s">
        <v>8</v>
      </c>
      <c r="G351" s="52" t="s">
        <v>1579</v>
      </c>
      <c r="H351" s="80" t="str">
        <f>IFERROR(IF(LEN(VLOOKUP($A351,Entities!$A$1:$C$116,3,FALSE))=0,"",VLOOKUP($A351,Entities!$A$1:$C$116,3,FALSE)),"")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1" s="80" t="str">
        <f>IFERROR(IF(LEN(VLOOKUP($A351,Entities!$A$1:$D$116,4,FALSE))=0,"",VLOOKUP($A351,Entities!$A$1:$D$116,4,FALSE)),"")</f>
        <v/>
      </c>
      <c r="J351" s="80" t="str">
        <f>IFERROR(IF(LEN(VLOOKUP($A351,Entities!$A$1:$E$116,5,FALSE))=0,"",VLOOKUP($A351,Entities!$A$1:$E$116,5,FALSE)),"")</f>
        <v>QE Outcome</v>
      </c>
      <c r="K351" s="80" t="str">
        <f>IFERROR(IF(LEN(VLOOKUP($B351,Attributes!$A$1:$C$379,3,FALSE))=0,"",VLOOKUP($B351,Attributes!$A$1:$C$379,3,FALSE)),"")</f>
        <v>DATE</v>
      </c>
      <c r="L351" s="80" t="str">
        <f>IFERROR(IF(LEN(VLOOKUP($B351,Attributes!$A$1:$F$379,6,FALSE))=0,"",VLOOKUP($B351,Attributes!$A$1:$F$379,6,FALSE)),"")</f>
        <v/>
      </c>
      <c r="M351" s="80" t="str">
        <f>IFERROR(IF(LEN(VLOOKUP($B351,Attributes!$A$1:$G$379,7,FALSE))=0,"",VLOOKUP($B351,Attributes!$A$1:$G$379,7,FALSE)),"")</f>
        <v>The date the Qualification was officially awarded by the AWARDING ORGANISATION.</v>
      </c>
      <c r="N351" s="80" t="str">
        <f>IFERROR(IF(LEN(VLOOKUP($B351,Attributes!$A$1:$H$379,8,FALSE))=0,"",VLOOKUP($B351,Attributes!$A$1:$H$379,8,FALSE)),"")</f>
        <v>This will normally equate to results publication date as defined in the Product Catalogue. However, for on demand qualifications this will usually be the date the results are published according to AO SLAs also published in the Product Catalogue.
Note added v2.0 (Issue 544): Currently, AOs will not populate this attribute but future use is intended. See further notes against Award_Date.</v>
      </c>
      <c r="O351" s="52"/>
      <c r="P351" s="53"/>
      <c r="Q351" s="53"/>
      <c r="R351" s="53"/>
      <c r="S351" s="54"/>
      <c r="T351" s="54" t="s">
        <v>1641</v>
      </c>
      <c r="U351" s="54" t="s">
        <v>136</v>
      </c>
      <c r="V351" s="27" t="str">
        <f t="shared" si="5"/>
        <v>OK</v>
      </c>
    </row>
    <row r="352" spans="1:22" ht="55.5" x14ac:dyDescent="0.35">
      <c r="A352" s="55" t="s">
        <v>127</v>
      </c>
      <c r="B352" s="55" t="s">
        <v>139</v>
      </c>
      <c r="C352" s="52">
        <v>18</v>
      </c>
      <c r="D352" s="52" t="s">
        <v>8</v>
      </c>
      <c r="E352" s="52" t="s">
        <v>6</v>
      </c>
      <c r="F352" s="52" t="s">
        <v>8</v>
      </c>
      <c r="G352" s="52" t="s">
        <v>1579</v>
      </c>
      <c r="H352" s="80" t="str">
        <f>IFERROR(IF(LEN(VLOOKUP($A352,Entities!$A$1:$C$116,3,FALSE))=0,"",VLOOKUP($A352,Entities!$A$1:$C$116,3,FALSE)),"")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2" s="80" t="str">
        <f>IFERROR(IF(LEN(VLOOKUP($A352,Entities!$A$1:$D$116,4,FALSE))=0,"",VLOOKUP($A352,Entities!$A$1:$D$116,4,FALSE)),"")</f>
        <v/>
      </c>
      <c r="J352" s="80" t="str">
        <f>IFERROR(IF(LEN(VLOOKUP($A352,Entities!$A$1:$E$116,5,FALSE))=0,"",VLOOKUP($A352,Entities!$A$1:$E$116,5,FALSE)),"")</f>
        <v>QE Outcome</v>
      </c>
      <c r="K352" s="80" t="str">
        <f>IFERROR(IF(LEN(VLOOKUP($B352,Attributes!$A$1:$C$379,3,FALSE))=0,"",VLOOKUP($B352,Attributes!$A$1:$C$379,3,FALSE)),"")</f>
        <v>NVARCHAR(32)</v>
      </c>
      <c r="L352" s="80" t="str">
        <f>IFERROR(IF(LEN(VLOOKUP($B352,Attributes!$A$1:$F$379,6,FALSE))=0,"",VLOOKUP($B352,Attributes!$A$1:$F$379,6,FALSE)),"")</f>
        <v>Centre_Auth_Decl_Status_Type</v>
      </c>
      <c r="M352" s="80" t="str">
        <f>IFERROR(IF(LEN(VLOOKUP($B352,Attributes!$A$1:$G$379,7,FALSE))=0,"",VLOOKUP($B352,Attributes!$A$1:$G$379,7,FALSE)),"")</f>
        <v>A controlled list of values that identifies the status of the declaration of authentication that the ASSESSMENT CENTRE makes for the Result. Values are "Confirmed", "Unconfirmed".</v>
      </c>
      <c r="N352" s="80" t="str">
        <f>IFERROR(IF(LEN(VLOOKUP($B352,Attributes!$A$1:$H$379,8,FALSE))=0,"",VLOOKUP($B352,Attributes!$A$1:$H$379,8,FALSE)),"")</f>
        <v>The status of the declaration of authentication that the centre makes for the outcome or award claim (if required by the AO the associated QE_Preference "AO Centre authentication required" will be included in the Product Catalogue).</v>
      </c>
      <c r="O352" s="52"/>
      <c r="P352" s="53"/>
      <c r="Q352" s="53" t="s">
        <v>565</v>
      </c>
      <c r="R352" s="53"/>
      <c r="S352" s="54" t="s">
        <v>565</v>
      </c>
      <c r="T352" s="54" t="s">
        <v>1641</v>
      </c>
      <c r="U352" s="54" t="s">
        <v>139</v>
      </c>
      <c r="V352" s="27" t="str">
        <f t="shared" si="5"/>
        <v>OK</v>
      </c>
    </row>
    <row r="353" spans="1:22" ht="55.5" x14ac:dyDescent="0.35">
      <c r="A353" s="55" t="s">
        <v>127</v>
      </c>
      <c r="B353" s="55" t="s">
        <v>138</v>
      </c>
      <c r="C353" s="52">
        <v>19</v>
      </c>
      <c r="D353" s="52" t="s">
        <v>8</v>
      </c>
      <c r="E353" s="52" t="s">
        <v>8</v>
      </c>
      <c r="F353" s="52" t="s">
        <v>8</v>
      </c>
      <c r="G353" s="52" t="s">
        <v>1579</v>
      </c>
      <c r="H353" s="80" t="str">
        <f>IFERROR(IF(LEN(VLOOKUP($A353,Entities!$A$1:$C$116,3,FALSE))=0,"",VLOOKUP($A353,Entities!$A$1:$C$116,3,FALSE)),"")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3" s="80" t="str">
        <f>IFERROR(IF(LEN(VLOOKUP($A353,Entities!$A$1:$D$116,4,FALSE))=0,"",VLOOKUP($A353,Entities!$A$1:$D$116,4,FALSE)),"")</f>
        <v/>
      </c>
      <c r="J353" s="80" t="str">
        <f>IFERROR(IF(LEN(VLOOKUP($A353,Entities!$A$1:$E$116,5,FALSE))=0,"",VLOOKUP($A353,Entities!$A$1:$E$116,5,FALSE)),"")</f>
        <v>QE Outcome</v>
      </c>
      <c r="K353" s="80" t="str">
        <f>IFERROR(IF(LEN(VLOOKUP($B353,Attributes!$A$1:$C$379,3,FALSE))=0,"",VLOOKUP($B353,Attributes!$A$1:$C$379,3,FALSE)),"")</f>
        <v>DATE</v>
      </c>
      <c r="L353" s="80" t="str">
        <f>IFERROR(IF(LEN(VLOOKUP($B353,Attributes!$A$1:$F$379,6,FALSE))=0,"",VLOOKUP($B353,Attributes!$A$1:$F$379,6,FALSE)),"")</f>
        <v/>
      </c>
      <c r="M353" s="80" t="str">
        <f>IFERROR(IF(LEN(VLOOKUP($B353,Attributes!$A$1:$G$379,7,FALSE))=0,"",VLOOKUP($B353,Attributes!$A$1:$G$379,7,FALSE)),"")</f>
        <v>The date on which the ASSESSMENT CENTRE makes a formal request to consider the Achievements of a LEARNER for a specific QE AWARD.</v>
      </c>
      <c r="N353" s="80" t="str">
        <f>IFERROR(IF(LEN(VLOOKUP($B353,Attributes!$A$1:$H$379,8,FALSE))=0,"",VLOOKUP($B353,Attributes!$A$1:$H$379,8,FALSE)),"")</f>
        <v/>
      </c>
      <c r="O353" s="52"/>
      <c r="P353" s="53"/>
      <c r="Q353" s="53" t="s">
        <v>565</v>
      </c>
      <c r="R353" s="53"/>
      <c r="S353" s="54" t="s">
        <v>373</v>
      </c>
      <c r="T353" s="54" t="s">
        <v>1641</v>
      </c>
      <c r="U353" s="54" t="s">
        <v>138</v>
      </c>
      <c r="V353" s="27" t="str">
        <f t="shared" si="5"/>
        <v>OK</v>
      </c>
    </row>
    <row r="354" spans="1:22" ht="55.5" x14ac:dyDescent="0.35">
      <c r="A354" s="55" t="s">
        <v>127</v>
      </c>
      <c r="B354" s="55" t="s">
        <v>140</v>
      </c>
      <c r="C354" s="52">
        <v>20</v>
      </c>
      <c r="D354" s="52" t="s">
        <v>8</v>
      </c>
      <c r="E354" s="52" t="s">
        <v>8</v>
      </c>
      <c r="F354" s="52" t="s">
        <v>8</v>
      </c>
      <c r="G354" s="52" t="s">
        <v>1579</v>
      </c>
      <c r="H354" s="80" t="str">
        <f>IFERROR(IF(LEN(VLOOKUP($A354,Entities!$A$1:$C$116,3,FALSE))=0,"",VLOOKUP($A354,Entities!$A$1:$C$116,3,FALSE)),"")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4" s="80" t="str">
        <f>IFERROR(IF(LEN(VLOOKUP($A354,Entities!$A$1:$D$116,4,FALSE))=0,"",VLOOKUP($A354,Entities!$A$1:$D$116,4,FALSE)),"")</f>
        <v/>
      </c>
      <c r="J354" s="80" t="str">
        <f>IFERROR(IF(LEN(VLOOKUP($A354,Entities!$A$1:$E$116,5,FALSE))=0,"",VLOOKUP($A354,Entities!$A$1:$E$116,5,FALSE)),"")</f>
        <v>QE Outcome</v>
      </c>
      <c r="K354" s="80" t="str">
        <f>IFERROR(IF(LEN(VLOOKUP($B354,Attributes!$A$1:$C$379,3,FALSE))=0,"",VLOOKUP($B354,Attributes!$A$1:$C$379,3,FALSE)),"")</f>
        <v>NVARCHAR(50)</v>
      </c>
      <c r="L354" s="80" t="str">
        <f>IFERROR(IF(LEN(VLOOKUP($B354,Attributes!$A$1:$F$379,6,FALSE))=0,"",VLOOKUP($B354,Attributes!$A$1:$F$379,6,FALSE)),"")</f>
        <v/>
      </c>
      <c r="M354" s="80" t="str">
        <f>IFERROR(IF(LEN(VLOOKUP($B354,Attributes!$A$1:$G$379,7,FALSE))=0,"",VLOOKUP($B354,Attributes!$A$1:$G$379,7,FALSE)),"")</f>
        <v>The unique identifier of the certificate issued to the LEARNER.</v>
      </c>
      <c r="N354" s="80" t="str">
        <f>IFERROR(IF(LEN(VLOOKUP($B354,Attributes!$A$1:$H$379,8,FALSE))=0,"",VLOOKUP($B354,Attributes!$A$1:$H$379,8,FALSE)),"")</f>
        <v xml:space="preserve">This will be included if it is available at the time of results publication. It will not be necessary for AOs to reissue results or provide updates containing Certificate Numbers. </v>
      </c>
      <c r="O354" s="52"/>
      <c r="P354" s="53"/>
      <c r="Q354" s="53"/>
      <c r="R354" s="53"/>
      <c r="S354" s="54"/>
      <c r="T354" s="54" t="s">
        <v>1641</v>
      </c>
      <c r="U354" s="54" t="s">
        <v>140</v>
      </c>
      <c r="V354" s="27" t="str">
        <f t="shared" si="5"/>
        <v>OK</v>
      </c>
    </row>
    <row r="355" spans="1:22" ht="55.5" x14ac:dyDescent="0.35">
      <c r="A355" s="55" t="s">
        <v>127</v>
      </c>
      <c r="B355" s="55" t="s">
        <v>149</v>
      </c>
      <c r="C355" s="52">
        <v>21</v>
      </c>
      <c r="D355" s="52" t="s">
        <v>8</v>
      </c>
      <c r="E355" s="52" t="s">
        <v>8</v>
      </c>
      <c r="F355" s="52" t="s">
        <v>8</v>
      </c>
      <c r="G355" s="52" t="s">
        <v>1579</v>
      </c>
      <c r="H355" s="80" t="str">
        <f>IFERROR(IF(LEN(VLOOKUP($A355,Entities!$A$1:$C$116,3,FALSE))=0,"",VLOOKUP($A355,Entities!$A$1:$C$116,3,FALSE)),"")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5" s="80" t="str">
        <f>IFERROR(IF(LEN(VLOOKUP($A355,Entities!$A$1:$D$116,4,FALSE))=0,"",VLOOKUP($A355,Entities!$A$1:$D$116,4,FALSE)),"")</f>
        <v/>
      </c>
      <c r="J355" s="80" t="str">
        <f>IFERROR(IF(LEN(VLOOKUP($A355,Entities!$A$1:$E$116,5,FALSE))=0,"",VLOOKUP($A355,Entities!$A$1:$E$116,5,FALSE)),"")</f>
        <v>QE Outcome</v>
      </c>
      <c r="K355" s="80" t="str">
        <f>IFERROR(IF(LEN(VLOOKUP($B355,Attributes!$A$1:$C$379,3,FALSE))=0,"",VLOOKUP($B355,Attributes!$A$1:$C$379,3,FALSE)),"")</f>
        <v>DATE</v>
      </c>
      <c r="L355" s="80" t="str">
        <f>IFERROR(IF(LEN(VLOOKUP($B355,Attributes!$A$1:$F$379,6,FALSE))=0,"",VLOOKUP($B355,Attributes!$A$1:$F$379,6,FALSE)),"")</f>
        <v/>
      </c>
      <c r="M355" s="80" t="str">
        <f>IFERROR(IF(LEN(VLOOKUP($B355,Attributes!$A$1:$G$379,7,FALSE))=0,"",VLOOKUP($B355,Attributes!$A$1:$G$379,7,FALSE)),"")</f>
        <v>The date that this QE OUTCOME was announced.</v>
      </c>
      <c r="N355" s="80" t="str">
        <f>IFERROR(IF(LEN(VLOOKUP($B355,Attributes!$A$1:$H$379,8,FALSE))=0,"",VLOOKUP($B355,Attributes!$A$1:$H$379,8,FALSE)),"")</f>
        <v/>
      </c>
      <c r="O355" s="52" t="s">
        <v>1493</v>
      </c>
      <c r="P355" s="53"/>
      <c r="Q355" s="53" t="s">
        <v>565</v>
      </c>
      <c r="R355" s="53" t="s">
        <v>1258</v>
      </c>
      <c r="S355" s="54" t="s">
        <v>311</v>
      </c>
      <c r="T355" s="54" t="s">
        <v>1641</v>
      </c>
      <c r="U355" s="54" t="s">
        <v>149</v>
      </c>
      <c r="V355" s="27" t="str">
        <f t="shared" si="5"/>
        <v>OK</v>
      </c>
    </row>
    <row r="356" spans="1:22" ht="111" x14ac:dyDescent="0.35">
      <c r="A356" s="55" t="s">
        <v>127</v>
      </c>
      <c r="B356" s="55" t="s">
        <v>259</v>
      </c>
      <c r="C356" s="52">
        <v>22</v>
      </c>
      <c r="D356" s="52" t="s">
        <v>8</v>
      </c>
      <c r="E356" s="52" t="s">
        <v>8</v>
      </c>
      <c r="F356" s="52" t="s">
        <v>6</v>
      </c>
      <c r="G356" s="52" t="s">
        <v>1579</v>
      </c>
      <c r="H356" s="80" t="str">
        <f>IFERROR(IF(LEN(VLOOKUP($A356,Entities!$A$1:$C$116,3,FALSE))=0,"",VLOOKUP($A356,Entities!$A$1:$C$116,3,FALSE)),"")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6" s="80" t="str">
        <f>IFERROR(IF(LEN(VLOOKUP($A356,Entities!$A$1:$D$116,4,FALSE))=0,"",VLOOKUP($A356,Entities!$A$1:$D$116,4,FALSE)),"")</f>
        <v/>
      </c>
      <c r="J356" s="80" t="str">
        <f>IFERROR(IF(LEN(VLOOKUP($A356,Entities!$A$1:$E$116,5,FALSE))=0,"",VLOOKUP($A356,Entities!$A$1:$E$116,5,FALSE)),"")</f>
        <v>QE Outcome</v>
      </c>
      <c r="K356" s="80" t="str">
        <f>IFERROR(IF(LEN(VLOOKUP($B356,Attributes!$A$1:$C$379,3,FALSE))=0,"",VLOOKUP($B356,Attributes!$A$1:$C$379,3,FALSE)),"")</f>
        <v>BOOLEAN</v>
      </c>
      <c r="L356" s="80" t="str">
        <f>IFERROR(IF(LEN(VLOOKUP($B356,Attributes!$A$1:$F$379,6,FALSE))=0,"",VLOOKUP($B356,Attributes!$A$1:$F$379,6,FALSE)),"")</f>
        <v/>
      </c>
      <c r="M356" s="80" t="str">
        <f>IFERROR(IF(LEN(VLOOKUP($B356,Attributes!$A$1:$G$379,7,FALSE))=0,"",VLOOKUP($B356,Attributes!$A$1:$G$379,7,FALSE)),"")</f>
        <v>Indicates whether or not the maximum number of resits for this QUALIFICATION ELEMENT have been taken by this LEARNER.</v>
      </c>
      <c r="N356" s="80" t="str">
        <f>IFERROR(IF(LEN(VLOOKUP($B356,Attributes!$A$1:$H$379,8,FALSE))=0,"",VLOOKUP($B356,Attributes!$A$1:$H$379,8,FALSE)),"")</f>
        <v xml:space="preserve">This will be set to indicate that the learner has taken the maximum number of attempts for any QE where Maximum_Resits_Allowed is set in the Product Catalogue. 
In the case of QEs sharing a Tier_Level_Common_Reference the maximum resits is based on the total for all linked QEs; eg an initial sitting at Tier H, followed by a resit at Tier F counts as 1 resit. If the Maximum_Resits_Allowed was set to 1, this would disallow subsequent entry for both Tier F and Tier H.
This flag is provided solely as information for centre staff and learners and should not be used by MIS for the validation of any future order made for the learner for the QE.
</v>
      </c>
      <c r="O356" s="52"/>
      <c r="P356" s="53"/>
      <c r="Q356" s="53" t="s">
        <v>565</v>
      </c>
      <c r="R356" s="53" t="s">
        <v>1262</v>
      </c>
      <c r="S356" s="54" t="s">
        <v>374</v>
      </c>
      <c r="T356" s="54" t="s">
        <v>1641</v>
      </c>
      <c r="U356" s="54" t="s">
        <v>259</v>
      </c>
      <c r="V356" s="27" t="str">
        <f t="shared" si="5"/>
        <v>OK</v>
      </c>
    </row>
    <row r="357" spans="1:22" ht="77.7" x14ac:dyDescent="0.35">
      <c r="A357" s="55" t="s">
        <v>127</v>
      </c>
      <c r="B357" s="55" t="s">
        <v>142</v>
      </c>
      <c r="C357" s="52">
        <v>23</v>
      </c>
      <c r="D357" s="52" t="s">
        <v>8</v>
      </c>
      <c r="E357" s="52" t="s">
        <v>6</v>
      </c>
      <c r="F357" s="52" t="s">
        <v>8</v>
      </c>
      <c r="G357" s="52" t="s">
        <v>1579</v>
      </c>
      <c r="H357" s="80" t="str">
        <f>IFERROR(IF(LEN(VLOOKUP($A357,Entities!$A$1:$C$116,3,FALSE))=0,"",VLOOKUP($A357,Entities!$A$1:$C$116,3,FALSE)),"")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7" s="80" t="str">
        <f>IFERROR(IF(LEN(VLOOKUP($A357,Entities!$A$1:$D$116,4,FALSE))=0,"",VLOOKUP($A357,Entities!$A$1:$D$116,4,FALSE)),"")</f>
        <v/>
      </c>
      <c r="J357" s="80" t="str">
        <f>IFERROR(IF(LEN(VLOOKUP($A357,Entities!$A$1:$E$116,5,FALSE))=0,"",VLOOKUP($A357,Entities!$A$1:$E$116,5,FALSE)),"")</f>
        <v>QE Outcome</v>
      </c>
      <c r="K357" s="80" t="str">
        <f>IFERROR(IF(LEN(VLOOKUP($B357,Attributes!$A$1:$C$379,3,FALSE))=0,"",VLOOKUP($B357,Attributes!$A$1:$C$379,3,FALSE)),"")</f>
        <v>NVARCHAR(32)</v>
      </c>
      <c r="L357" s="80" t="str">
        <f>IFERROR(IF(LEN(VLOOKUP($B357,Attributes!$A$1:$F$379,6,FALSE))=0,"",VLOOKUP($B357,Attributes!$A$1:$F$379,6,FALSE)),"")</f>
        <v>QE_Outcome_Category_Type</v>
      </c>
      <c r="M357" s="80" t="str">
        <f>IFERROR(IF(LEN(VLOOKUP($B357,Attributes!$A$1:$G$379,7,FALSE))=0,"",VLOOKUP($B357,Attributes!$A$1:$G$379,7,FALSE)),"")</f>
        <v>A controlled list of values that identifies additional information to categorise the QE OUTCOME. Values are: "No Result", "Mark Carried Forward", "Learner Absent", "Transfer".</v>
      </c>
      <c r="N357" s="80" t="str">
        <f>IFERROR(IF(LEN(VLOOKUP($B357,Attributes!$A$1:$H$379,8,FALSE))=0,"",VLOOKUP($B357,Attributes!$A$1:$H$379,8,FALSE)),"")</f>
        <v xml:space="preserve">Appendix 2 provides further information on the values which are relevant for each transaction type.
This attribute is not mandatory and is only populated where required. The conditions for its use are defined against the individual values in Appendix 2. 
Where supplied using the Results transaction type, this value may be nullified by a subsequent Results update transaction type – see business rules against QE_Outcome_Value for further guidance. </v>
      </c>
      <c r="O357" s="52"/>
      <c r="P357" s="53"/>
      <c r="Q357" s="53" t="s">
        <v>565</v>
      </c>
      <c r="R357" s="53"/>
      <c r="S357" s="54" t="s">
        <v>565</v>
      </c>
      <c r="T357" s="54" t="s">
        <v>1641</v>
      </c>
      <c r="U357" s="54" t="s">
        <v>142</v>
      </c>
      <c r="V357" s="27" t="str">
        <f t="shared" si="5"/>
        <v>OK</v>
      </c>
    </row>
    <row r="358" spans="1:22" ht="55.5" x14ac:dyDescent="0.35">
      <c r="A358" s="55" t="s">
        <v>127</v>
      </c>
      <c r="B358" s="55" t="s">
        <v>143</v>
      </c>
      <c r="C358" s="52">
        <v>24</v>
      </c>
      <c r="D358" s="52" t="s">
        <v>8</v>
      </c>
      <c r="E358" s="52" t="s">
        <v>6</v>
      </c>
      <c r="F358" s="52" t="s">
        <v>8</v>
      </c>
      <c r="G358" s="52" t="s">
        <v>1579</v>
      </c>
      <c r="H358" s="80" t="str">
        <f>IFERROR(IF(LEN(VLOOKUP($A358,Entities!$A$1:$C$116,3,FALSE))=0,"",VLOOKUP($A358,Entities!$A$1:$C$116,3,FALSE)),"")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8" s="80" t="str">
        <f>IFERROR(IF(LEN(VLOOKUP($A358,Entities!$A$1:$D$116,4,FALSE))=0,"",VLOOKUP($A358,Entities!$A$1:$D$116,4,FALSE)),"")</f>
        <v/>
      </c>
      <c r="J358" s="80" t="str">
        <f>IFERROR(IF(LEN(VLOOKUP($A358,Entities!$A$1:$E$116,5,FALSE))=0,"",VLOOKUP($A358,Entities!$A$1:$E$116,5,FALSE)),"")</f>
        <v>QE Outcome</v>
      </c>
      <c r="K358" s="80" t="str">
        <f>IFERROR(IF(LEN(VLOOKUP($B358,Attributes!$A$1:$C$379,3,FALSE))=0,"",VLOOKUP($B358,Attributes!$A$1:$C$379,3,FALSE)),"")</f>
        <v>NVARCHAR(35)</v>
      </c>
      <c r="L358" s="80" t="str">
        <f>IFERROR(IF(LEN(VLOOKUP($B358,Attributes!$A$1:$F$379,6,FALSE))=0,"",VLOOKUP($B358,Attributes!$A$1:$F$379,6,FALSE)),"")</f>
        <v>QE_Outcome_Status_Type</v>
      </c>
      <c r="M358" s="80" t="str">
        <f>IFERROR(IF(LEN(VLOOKUP($B358,Attributes!$A$1:$G$379,7,FALSE))=0,"",VLOOKUP($B358,Attributes!$A$1:$G$379,7,FALSE)),"")</f>
        <v>A controlled list of values that identifies the status of a QE OUTCOME. Values are: "Issued", "Pending", "Withheld", "Missing Outcome".</v>
      </c>
      <c r="N358" s="80" t="str">
        <f>IFERROR(IF(LEN(VLOOKUP($B358,Attributes!$A$1:$H$379,8,FALSE))=0,"",VLOOKUP($B358,Attributes!$A$1:$H$379,8,FALSE)),"")</f>
        <v>QE_Outcome_Status_Type is only used with the QE_Outcome_Type of "Result" and is only valid for the Results transaction.</v>
      </c>
      <c r="O358" s="52"/>
      <c r="P358" s="53"/>
      <c r="Q358" s="53" t="s">
        <v>565</v>
      </c>
      <c r="R358" s="53"/>
      <c r="S358" s="54" t="s">
        <v>373</v>
      </c>
      <c r="T358" s="54" t="s">
        <v>1641</v>
      </c>
      <c r="U358" s="54" t="s">
        <v>143</v>
      </c>
      <c r="V358" s="27" t="str">
        <f t="shared" si="5"/>
        <v>OK</v>
      </c>
    </row>
    <row r="359" spans="1:22" ht="55.5" x14ac:dyDescent="0.35">
      <c r="A359" s="55" t="s">
        <v>127</v>
      </c>
      <c r="B359" s="55" t="s">
        <v>148</v>
      </c>
      <c r="C359" s="52">
        <v>25</v>
      </c>
      <c r="D359" s="52" t="s">
        <v>8</v>
      </c>
      <c r="E359" s="52" t="s">
        <v>6</v>
      </c>
      <c r="F359" s="52" t="s">
        <v>8</v>
      </c>
      <c r="G359" s="52" t="s">
        <v>1579</v>
      </c>
      <c r="H359" s="80" t="str">
        <f>IFERROR(IF(LEN(VLOOKUP($A359,Entities!$A$1:$C$116,3,FALSE))=0,"",VLOOKUP($A359,Entities!$A$1:$C$116,3,FALSE)),"")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59" s="80" t="str">
        <f>IFERROR(IF(LEN(VLOOKUP($A359,Entities!$A$1:$D$116,4,FALSE))=0,"",VLOOKUP($A359,Entities!$A$1:$D$116,4,FALSE)),"")</f>
        <v/>
      </c>
      <c r="J359" s="80" t="str">
        <f>IFERROR(IF(LEN(VLOOKUP($A359,Entities!$A$1:$E$116,5,FALSE))=0,"",VLOOKUP($A359,Entities!$A$1:$E$116,5,FALSE)),"")</f>
        <v>QE Outcome</v>
      </c>
      <c r="K359" s="80" t="str">
        <f>IFERROR(IF(LEN(VLOOKUP($B359,Attributes!$A$1:$C$379,3,FALSE))=0,"",VLOOKUP($B359,Attributes!$A$1:$C$379,3,FALSE)),"")</f>
        <v>NVARCHAR(32)</v>
      </c>
      <c r="L359" s="80" t="str">
        <f>IFERROR(IF(LEN(VLOOKUP($B359,Attributes!$A$1:$F$379,6,FALSE))=0,"",VLOOKUP($B359,Attributes!$A$1:$F$379,6,FALSE)),"")</f>
        <v/>
      </c>
      <c r="M359" s="80" t="str">
        <f>IFERROR(IF(LEN(VLOOKUP($B359,Attributes!$A$1:$G$379,7,FALSE))=0,"",VLOOKUP($B359,Attributes!$A$1:$G$379,7,FALSE)),"")</f>
        <v>A value that denotes and distinguishes the PARTY.</v>
      </c>
      <c r="N359" s="80" t="str">
        <f>IFERROR(IF(LEN(VLOOKUP($B359,Attributes!$A$1:$H$379,8,FALSE))=0,"",VLOOKUP($B359,Attributes!$A$1:$H$379,8,FALSE)),"")</f>
        <v xml:space="preserve">Used where the CENTRE where the teaching and assessments will take / have taken place  is different from the CENTRE that placed the LEARNER BOOKING.
Where a Centre_Party_Id_Proxy is given in the booking, it will also be returned to the booking centre as part of the Results message. This will allow the booking centre to pass it on to the proxy centre if required. Passing the results to any proxy centre will be a non-A2C process. </v>
      </c>
      <c r="O359" s="52" t="s">
        <v>861</v>
      </c>
      <c r="P359" s="53"/>
      <c r="Q359" s="53" t="s">
        <v>565</v>
      </c>
      <c r="R359" s="53" t="s">
        <v>1259</v>
      </c>
      <c r="S359" s="54" t="s">
        <v>305</v>
      </c>
      <c r="T359" s="54" t="s">
        <v>1641</v>
      </c>
      <c r="U359" s="54" t="s">
        <v>148</v>
      </c>
      <c r="V359" s="27" t="str">
        <f t="shared" si="5"/>
        <v>OK</v>
      </c>
    </row>
    <row r="360" spans="1:22" ht="55.5" x14ac:dyDescent="0.35">
      <c r="A360" s="55" t="s">
        <v>127</v>
      </c>
      <c r="B360" s="55" t="s">
        <v>250</v>
      </c>
      <c r="C360" s="52">
        <v>26</v>
      </c>
      <c r="D360" s="52" t="s">
        <v>8</v>
      </c>
      <c r="E360" s="52" t="s">
        <v>8</v>
      </c>
      <c r="F360" s="52" t="s">
        <v>8</v>
      </c>
      <c r="G360" s="52" t="s">
        <v>1579</v>
      </c>
      <c r="H360" s="80" t="str">
        <f>IFERROR(IF(LEN(VLOOKUP($A360,Entities!$A$1:$C$116,3,FALSE))=0,"",VLOOKUP($A360,Entities!$A$1:$C$116,3,FALSE)),"")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0" s="80" t="str">
        <f>IFERROR(IF(LEN(VLOOKUP($A360,Entities!$A$1:$D$116,4,FALSE))=0,"",VLOOKUP($A360,Entities!$A$1:$D$116,4,FALSE)),"")</f>
        <v/>
      </c>
      <c r="J360" s="80" t="str">
        <f>IFERROR(IF(LEN(VLOOKUP($A360,Entities!$A$1:$E$116,5,FALSE))=0,"",VLOOKUP($A360,Entities!$A$1:$E$116,5,FALSE)),"")</f>
        <v>QE Outcome</v>
      </c>
      <c r="K360" s="80" t="str">
        <f>IFERROR(IF(LEN(VLOOKUP($B360,Attributes!$A$1:$C$379,3,FALSE))=0,"",VLOOKUP($B360,Attributes!$A$1:$C$379,3,FALSE)),"")</f>
        <v>NVARCHAR(400)</v>
      </c>
      <c r="L360" s="80" t="str">
        <f>IFERROR(IF(LEN(VLOOKUP($B360,Attributes!$A$1:$F$379,6,FALSE))=0,"",VLOOKUP($B360,Attributes!$A$1:$F$379,6,FALSE)),"")</f>
        <v/>
      </c>
      <c r="M360" s="80" t="str">
        <f>IFERROR(IF(LEN(VLOOKUP($B360,Attributes!$A$1:$G$379,7,FALSE))=0,"",VLOOKUP($B360,Attributes!$A$1:$G$379,7,FALSE)),"")</f>
        <v>Free text information to explain the QE Outcome Qualifier.</v>
      </c>
      <c r="N360" s="80" t="str">
        <f>IFERROR(IF(LEN(VLOOKUP($B360,Attributes!$A$1:$H$379,8,FALSE))=0,"",VLOOKUP($B360,Attributes!$A$1:$H$379,8,FALSE)),"")</f>
        <v>Where a centre assessed QE Outcome Value has been achieved based on Partial Absence or Partial Exemption, this attribute must be used to provide the reasons for the absence or exemption.</v>
      </c>
      <c r="O360" s="52"/>
      <c r="P360" s="53"/>
      <c r="Q360" s="53" t="s">
        <v>565</v>
      </c>
      <c r="R360" s="53" t="s">
        <v>1259</v>
      </c>
      <c r="S360" s="54" t="s">
        <v>305</v>
      </c>
      <c r="T360" s="54" t="s">
        <v>1641</v>
      </c>
      <c r="U360" s="54" t="s">
        <v>250</v>
      </c>
      <c r="V360" s="27" t="str">
        <f t="shared" si="5"/>
        <v>OK</v>
      </c>
    </row>
    <row r="361" spans="1:22" ht="55.5" x14ac:dyDescent="0.35">
      <c r="A361" s="55" t="s">
        <v>127</v>
      </c>
      <c r="B361" s="55" t="s">
        <v>145</v>
      </c>
      <c r="C361" s="52">
        <v>27</v>
      </c>
      <c r="D361" s="52" t="s">
        <v>8</v>
      </c>
      <c r="E361" s="52" t="s">
        <v>8</v>
      </c>
      <c r="F361" s="52" t="s">
        <v>8</v>
      </c>
      <c r="G361" s="52" t="s">
        <v>1579</v>
      </c>
      <c r="H361" s="80" t="str">
        <f>IFERROR(IF(LEN(VLOOKUP($A361,Entities!$A$1:$C$116,3,FALSE))=0,"",VLOOKUP($A361,Entities!$A$1:$C$116,3,FALSE)),"")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1" s="80" t="str">
        <f>IFERROR(IF(LEN(VLOOKUP($A361,Entities!$A$1:$D$116,4,FALSE))=0,"",VLOOKUP($A361,Entities!$A$1:$D$116,4,FALSE)),"")</f>
        <v/>
      </c>
      <c r="J361" s="80" t="str">
        <f>IFERROR(IF(LEN(VLOOKUP($A361,Entities!$A$1:$E$116,5,FALSE))=0,"",VLOOKUP($A361,Entities!$A$1:$E$116,5,FALSE)),"")</f>
        <v>QE Outcome</v>
      </c>
      <c r="K361" s="80" t="str">
        <f>IFERROR(IF(LEN(VLOOKUP($B361,Attributes!$A$1:$C$379,3,FALSE))=0,"",VLOOKUP($B361,Attributes!$A$1:$C$379,3,FALSE)),"")</f>
        <v>NVARCHAR(3)</v>
      </c>
      <c r="L361" s="80" t="str">
        <f>IFERROR(IF(LEN(VLOOKUP($B361,Attributes!$A$1:$F$379,6,FALSE))=0,"",VLOOKUP($B361,Attributes!$A$1:$F$379,6,FALSE)),"")</f>
        <v/>
      </c>
      <c r="M361" s="80" t="str">
        <f>IFERROR(IF(LEN(VLOOKUP($B361,Attributes!$A$1:$G$379,7,FALSE))=0,"",VLOOKUP($B361,Attributes!$A$1:$G$379,7,FALSE)),"")</f>
        <v>An AWARDING ORGANISATION adjustment made to a Centre Assessed Outcome expressed as a positive or negative number.</v>
      </c>
      <c r="N361" s="80" t="str">
        <f>IFERROR(IF(LEN(VLOOKUP($B361,Attributes!$A$1:$H$379,8,FALSE))=0,"",VLOOKUP($B361,Attributes!$A$1:$H$379,8,FALSE)),"")</f>
        <v>eg +1, -2, +3</v>
      </c>
      <c r="O361" s="52"/>
      <c r="P361" s="53"/>
      <c r="Q361" s="53" t="s">
        <v>565</v>
      </c>
      <c r="R361" s="53" t="s">
        <v>1259</v>
      </c>
      <c r="S361" s="54" t="s">
        <v>305</v>
      </c>
      <c r="T361" s="54" t="s">
        <v>1641</v>
      </c>
      <c r="U361" s="54" t="s">
        <v>145</v>
      </c>
      <c r="V361" s="27" t="str">
        <f t="shared" si="5"/>
        <v>OK</v>
      </c>
    </row>
    <row r="362" spans="1:22" ht="55.5" x14ac:dyDescent="0.35">
      <c r="A362" s="55" t="s">
        <v>127</v>
      </c>
      <c r="B362" s="55" t="s">
        <v>146</v>
      </c>
      <c r="C362" s="52">
        <v>28</v>
      </c>
      <c r="D362" s="52" t="s">
        <v>8</v>
      </c>
      <c r="E362" s="52" t="s">
        <v>8</v>
      </c>
      <c r="F362" s="52" t="s">
        <v>6</v>
      </c>
      <c r="G362" s="52" t="s">
        <v>1579</v>
      </c>
      <c r="H362" s="80" t="str">
        <f>IFERROR(IF(LEN(VLOOKUP($A362,Entities!$A$1:$C$116,3,FALSE))=0,"",VLOOKUP($A362,Entities!$A$1:$C$116,3,FALSE)),"")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2" s="80" t="str">
        <f>IFERROR(IF(LEN(VLOOKUP($A362,Entities!$A$1:$D$116,4,FALSE))=0,"",VLOOKUP($A362,Entities!$A$1:$D$116,4,FALSE)),"")</f>
        <v/>
      </c>
      <c r="J362" s="80" t="str">
        <f>IFERROR(IF(LEN(VLOOKUP($A362,Entities!$A$1:$E$116,5,FALSE))=0,"",VLOOKUP($A362,Entities!$A$1:$E$116,5,FALSE)),"")</f>
        <v>QE Outcome</v>
      </c>
      <c r="K362" s="80" t="str">
        <f>IFERROR(IF(LEN(VLOOKUP($B362,Attributes!$A$1:$C$379,3,FALSE))=0,"",VLOOKUP($B362,Attributes!$A$1:$C$379,3,FALSE)),"")</f>
        <v>BOOLEAN</v>
      </c>
      <c r="L362" s="80" t="str">
        <f>IFERROR(IF(LEN(VLOOKUP($B362,Attributes!$A$1:$F$379,6,FALSE))=0,"",VLOOKUP($B362,Attributes!$A$1:$F$379,6,FALSE)),"")</f>
        <v/>
      </c>
      <c r="M362" s="80" t="str">
        <f>IFERROR(IF(LEN(VLOOKUP($B362,Attributes!$A$1:$G$379,7,FALSE))=0,"",VLOOKUP($B362,Attributes!$A$1:$G$379,7,FALSE)),"")</f>
        <v>Indicates if a special considerations tariff has been applied to this Result.</v>
      </c>
      <c r="N362" s="80" t="str">
        <f>IFERROR(IF(LEN(VLOOKUP($B362,Attributes!$A$1:$H$379,8,FALSE))=0,"",VLOOKUP($B362,Attributes!$A$1:$H$379,8,FALSE)),"")</f>
        <v/>
      </c>
      <c r="O362" s="52"/>
      <c r="P362" s="53"/>
      <c r="Q362" s="53" t="s">
        <v>565</v>
      </c>
      <c r="R362" s="53"/>
      <c r="S362" s="54" t="s">
        <v>565</v>
      </c>
      <c r="T362" s="54" t="s">
        <v>1641</v>
      </c>
      <c r="U362" s="54" t="s">
        <v>146</v>
      </c>
      <c r="V362" s="27" t="str">
        <f t="shared" si="5"/>
        <v>OK</v>
      </c>
    </row>
    <row r="363" spans="1:22" ht="55.5" x14ac:dyDescent="0.35">
      <c r="A363" s="55" t="s">
        <v>127</v>
      </c>
      <c r="B363" s="55" t="s">
        <v>144</v>
      </c>
      <c r="C363" s="52">
        <v>29</v>
      </c>
      <c r="D363" s="52" t="s">
        <v>8</v>
      </c>
      <c r="E363" s="52" t="s">
        <v>6</v>
      </c>
      <c r="F363" s="52" t="s">
        <v>8</v>
      </c>
      <c r="G363" s="52" t="s">
        <v>1579</v>
      </c>
      <c r="H363" s="80" t="str">
        <f>IFERROR(IF(LEN(VLOOKUP($A363,Entities!$A$1:$C$116,3,FALSE))=0,"",VLOOKUP($A363,Entities!$A$1:$C$116,3,FALSE)),"")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3" s="80" t="str">
        <f>IFERROR(IF(LEN(VLOOKUP($A363,Entities!$A$1:$D$116,4,FALSE))=0,"",VLOOKUP($A363,Entities!$A$1:$D$116,4,FALSE)),"")</f>
        <v/>
      </c>
      <c r="J363" s="80" t="str">
        <f>IFERROR(IF(LEN(VLOOKUP($A363,Entities!$A$1:$E$116,5,FALSE))=0,"",VLOOKUP($A363,Entities!$A$1:$E$116,5,FALSE)),"")</f>
        <v>QE Outcome</v>
      </c>
      <c r="K363" s="80" t="str">
        <f>IFERROR(IF(LEN(VLOOKUP($B363,Attributes!$A$1:$C$379,3,FALSE))=0,"",VLOOKUP($B363,Attributes!$A$1:$C$379,3,FALSE)),"")</f>
        <v>NVARCHAR(32)</v>
      </c>
      <c r="L363" s="80" t="str">
        <f>IFERROR(IF(LEN(VLOOKUP($B363,Attributes!$A$1:$F$379,6,FALSE))=0,"",VLOOKUP($B363,Attributes!$A$1:$F$379,6,FALSE)),"")</f>
        <v>QE_Outcome_Qualifier_Type</v>
      </c>
      <c r="M363" s="80" t="str">
        <f>IFERROR(IF(LEN(VLOOKUP($B363,Attributes!$A$1:$G$379,7,FALSE))=0,"",VLOOKUP($B363,Attributes!$A$1:$G$379,7,FALSE)),"")</f>
        <v>A controlled list of values that identifies additional LEARNER information applicable to a QE OUTCOME. For example, "Partial Absence", "Partial Exemption".</v>
      </c>
      <c r="N363" s="80" t="str">
        <f>IFERROR(IF(LEN(VLOOKUP($B363,Attributes!$A$1:$H$379,8,FALSE))=0,"",VLOOKUP($B363,Attributes!$A$1:$H$379,8,FALSE)),"")</f>
        <v>Where a QE Outcome Value has been achieved based on Partial Absence or Partial Exemption, the appropriate value must be provided as QE_Outcome_Qualifier_Type.</v>
      </c>
      <c r="O363" s="52"/>
      <c r="P363" s="53"/>
      <c r="Q363" s="53" t="s">
        <v>565</v>
      </c>
      <c r="R363" s="53"/>
      <c r="S363" s="54" t="s">
        <v>565</v>
      </c>
      <c r="T363" s="54" t="s">
        <v>1641</v>
      </c>
      <c r="U363" s="54" t="s">
        <v>144</v>
      </c>
      <c r="V363" s="27" t="str">
        <f t="shared" si="5"/>
        <v>OK</v>
      </c>
    </row>
    <row r="364" spans="1:22" ht="55.5" x14ac:dyDescent="0.35">
      <c r="A364" s="55" t="s">
        <v>127</v>
      </c>
      <c r="B364" s="55" t="s">
        <v>130</v>
      </c>
      <c r="C364" s="52">
        <v>30</v>
      </c>
      <c r="D364" s="52" t="s">
        <v>8</v>
      </c>
      <c r="E364" s="52" t="s">
        <v>6</v>
      </c>
      <c r="F364" s="52" t="s">
        <v>8</v>
      </c>
      <c r="G364" s="52" t="s">
        <v>1579</v>
      </c>
      <c r="H364" s="80" t="str">
        <f>IFERROR(IF(LEN(VLOOKUP($A364,Entities!$A$1:$C$116,3,FALSE))=0,"",VLOOKUP($A364,Entities!$A$1:$C$116,3,FALSE)),"")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4" s="80" t="str">
        <f>IFERROR(IF(LEN(VLOOKUP($A364,Entities!$A$1:$D$116,4,FALSE))=0,"",VLOOKUP($A364,Entities!$A$1:$D$116,4,FALSE)),"")</f>
        <v/>
      </c>
      <c r="J364" s="80" t="str">
        <f>IFERROR(IF(LEN(VLOOKUP($A364,Entities!$A$1:$E$116,5,FALSE))=0,"",VLOOKUP($A364,Entities!$A$1:$E$116,5,FALSE)),"")</f>
        <v>QE Outcome</v>
      </c>
      <c r="K364" s="80" t="str">
        <f>IFERROR(IF(LEN(VLOOKUP($B364,Attributes!$A$1:$C$379,3,FALSE))=0,"",VLOOKUP($B364,Attributes!$A$1:$C$379,3,FALSE)),"")</f>
        <v>NVARCHAR(32)</v>
      </c>
      <c r="L364" s="80" t="str">
        <f>IFERROR(IF(LEN(VLOOKUP($B364,Attributes!$A$1:$F$379,6,FALSE))=0,"",VLOOKUP($B364,Attributes!$A$1:$F$379,6,FALSE)),"")</f>
        <v/>
      </c>
      <c r="M364" s="80" t="str">
        <f>IFERROR(IF(LEN(VLOOKUP($B364,Attributes!$A$1:$G$379,7,FALSE))=0,"",VLOOKUP($B364,Attributes!$A$1:$G$379,7,FALSE)),"")</f>
        <v>A value that denotes and distinguishes the PARTY.</v>
      </c>
      <c r="N364" s="80" t="str">
        <f>IFERROR(IF(LEN(VLOOKUP($B364,Attributes!$A$1:$H$379,8,FALSE))=0,"",VLOOKUP($B364,Attributes!$A$1:$H$379,8,FALSE)),"")</f>
        <v>In this case the party is an awarding organisation; one of the identifiers listed in the Harmonised Values section will be used.</v>
      </c>
      <c r="O364" s="52"/>
      <c r="P364" s="53"/>
      <c r="Q364" s="53" t="s">
        <v>565</v>
      </c>
      <c r="R364" s="53"/>
      <c r="S364" s="54" t="s">
        <v>565</v>
      </c>
      <c r="T364" s="54" t="s">
        <v>1641</v>
      </c>
      <c r="U364" s="54" t="s">
        <v>130</v>
      </c>
      <c r="V364" s="27" t="str">
        <f t="shared" si="5"/>
        <v>OK</v>
      </c>
    </row>
    <row r="365" spans="1:22" ht="166.5" x14ac:dyDescent="0.35">
      <c r="A365" s="55" t="s">
        <v>127</v>
      </c>
      <c r="B365" s="55" t="s">
        <v>131</v>
      </c>
      <c r="C365" s="52">
        <v>31</v>
      </c>
      <c r="D365" s="52" t="s">
        <v>8</v>
      </c>
      <c r="E365" s="52" t="s">
        <v>6</v>
      </c>
      <c r="F365" s="52" t="s">
        <v>8</v>
      </c>
      <c r="G365" s="52" t="s">
        <v>1579</v>
      </c>
      <c r="H365" s="80" t="str">
        <f>IFERROR(IF(LEN(VLOOKUP($A365,Entities!$A$1:$C$116,3,FALSE))=0,"",VLOOKUP($A365,Entities!$A$1:$C$116,3,FALSE)),"")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5" s="80" t="str">
        <f>IFERROR(IF(LEN(VLOOKUP($A365,Entities!$A$1:$D$116,4,FALSE))=0,"",VLOOKUP($A365,Entities!$A$1:$D$116,4,FALSE)),"")</f>
        <v/>
      </c>
      <c r="J365" s="80" t="str">
        <f>IFERROR(IF(LEN(VLOOKUP($A365,Entities!$A$1:$E$116,5,FALSE))=0,"",VLOOKUP($A365,Entities!$A$1:$E$116,5,FALSE)),"")</f>
        <v>QE Outcome</v>
      </c>
      <c r="K365" s="80" t="str">
        <f>IFERROR(IF(LEN(VLOOKUP($B365,Attributes!$A$1:$C$379,3,FALSE))=0,"",VLOOKUP($B365,Attributes!$A$1:$C$379,3,FALSE)),"")</f>
        <v>NVARCHAR(50)</v>
      </c>
      <c r="L365" s="80" t="str">
        <f>IFERROR(IF(LEN(VLOOKUP($B365,Attributes!$A$1:$F$379,6,FALSE))=0,"",VLOOKUP($B365,Attributes!$A$1:$F$379,6,FALSE)),"")</f>
        <v/>
      </c>
      <c r="M365" s="80" t="str">
        <f>IFERROR(IF(LEN(VLOOKUP($B365,Attributes!$A$1:$G$379,7,FALSE))=0,"",VLOOKUP($B365,Attributes!$A$1:$G$379,7,FALSE)),"")</f>
        <v>A value that uniquely identifies a specific part of a Qualification and applies to one or more QUALIFICATION ELEMENT(s) within an AWARDING ORGANISATION.</v>
      </c>
      <c r="N365" s="80" t="str">
        <f>IFERROR(IF(LEN(VLOOKUP($B365,Attributes!$A$1:$H$379,8,FALSE))=0,"",VLOOKUP($B365,Attributes!$A$1:$H$379,8,FALSE)),"")</f>
        <v xml:space="preserve">This is the QUALIFICATION ELEMENT Identifier for the Result where it is different from the QUALIFICATION ELEMENT Identifier that was entered at the time of the Booking; eg Compensatory AS" where the LEARNER does not achieve the full A level.
Where this attribute is populated, MIS providers must display in conjunction with the associated AO Qualification Element Id. The latter is the Id against which the original order was placed. Both the AO_Qualification_Element_ID for which the booking was made and the Alternative_AO_QE_Id under which the result will be issued, will be detailed in the Product Catalogue. 
Examples of use are:
1. A Level Award ordered but results achieved are insufficient for a full A Level award therefore compensatory AS award is provided.
2. For tiered units where the entry does not identify the tier required: ie tier decision taken at the point of assessment, and result issued for appropriate tier.
3. Qualifications where unit achievement has been reported via non-A2C method and the learner has achieved a smaller-sized qualification (such as Certificate to Award) </v>
      </c>
      <c r="O365" s="52"/>
      <c r="P365" s="53"/>
      <c r="Q365" s="53" t="s">
        <v>565</v>
      </c>
      <c r="R365" s="53" t="s">
        <v>1259</v>
      </c>
      <c r="S365" s="54" t="s">
        <v>305</v>
      </c>
      <c r="T365" s="54" t="s">
        <v>1641</v>
      </c>
      <c r="U365" s="54" t="s">
        <v>131</v>
      </c>
      <c r="V365" s="27" t="str">
        <f t="shared" si="5"/>
        <v>OK</v>
      </c>
    </row>
    <row r="366" spans="1:22" ht="55.5" x14ac:dyDescent="0.35">
      <c r="A366" s="55" t="s">
        <v>127</v>
      </c>
      <c r="B366" s="55" t="s">
        <v>132</v>
      </c>
      <c r="C366" s="52">
        <v>32</v>
      </c>
      <c r="D366" s="52" t="s">
        <v>8</v>
      </c>
      <c r="E366" s="52" t="s">
        <v>6</v>
      </c>
      <c r="F366" s="52" t="s">
        <v>8</v>
      </c>
      <c r="G366" s="52" t="s">
        <v>1579</v>
      </c>
      <c r="H366" s="80" t="str">
        <f>IFERROR(IF(LEN(VLOOKUP($A366,Entities!$A$1:$C$116,3,FALSE))=0,"",VLOOKUP($A366,Entities!$A$1:$C$116,3,FALSE)),"")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6" s="80" t="str">
        <f>IFERROR(IF(LEN(VLOOKUP($A366,Entities!$A$1:$D$116,4,FALSE))=0,"",VLOOKUP($A366,Entities!$A$1:$D$116,4,FALSE)),"")</f>
        <v/>
      </c>
      <c r="J366" s="80" t="str">
        <f>IFERROR(IF(LEN(VLOOKUP($A366,Entities!$A$1:$E$116,5,FALSE))=0,"",VLOOKUP($A366,Entities!$A$1:$E$116,5,FALSE)),"")</f>
        <v>QE Outcome</v>
      </c>
      <c r="K366" s="80" t="str">
        <f>IFERROR(IF(LEN(VLOOKUP($B366,Attributes!$A$1:$C$379,3,FALSE))=0,"",VLOOKUP($B366,Attributes!$A$1:$C$379,3,FALSE)),"")</f>
        <v>NVARCHAR(32)</v>
      </c>
      <c r="L366" s="80" t="str">
        <f>IFERROR(IF(LEN(VLOOKUP($B366,Attributes!$A$1:$F$379,6,FALSE))=0,"",VLOOKUP($B366,Attributes!$A$1:$F$379,6,FALSE)),"")</f>
        <v>Qualification_Element_Type</v>
      </c>
      <c r="M366" s="80" t="str">
        <f>IFERROR(IF(LEN(VLOOKUP($B366,Attributes!$A$1:$G$379,7,FALSE))=0,"",VLOOKUP($B366,Attributes!$A$1:$G$379,7,FALSE)),"")</f>
        <v>A controlled list of values that denotes the type and behaviour of the specific QUALIFICATION ELEMENT. Values are "Scheme", "Award", "Learning Unit", "Pathway", "Assessable".</v>
      </c>
      <c r="N366" s="80" t="str">
        <f>IFERROR(IF(LEN(VLOOKUP($B366,Attributes!$A$1:$H$379,8,FALSE))=0,"",VLOOKUP($B366,Attributes!$A$1:$H$379,8,FALSE)),"")</f>
        <v xml:space="preserve">This is the QUALIFICATION ELEMENT TYPE for the Result where it is different from the QUALIFICATION ELEMENT TYPE that was entered at the time of the Booking; eg "Compensatory AS" where the LEARNER does not achieve the full A level. </v>
      </c>
      <c r="O366" s="52"/>
      <c r="P366" s="53"/>
      <c r="Q366" s="53" t="s">
        <v>565</v>
      </c>
      <c r="R366" s="53"/>
      <c r="S366" s="54" t="s">
        <v>565</v>
      </c>
      <c r="T366" s="54" t="s">
        <v>1641</v>
      </c>
      <c r="U366" s="54" t="s">
        <v>132</v>
      </c>
      <c r="V366" s="27" t="str">
        <f t="shared" si="5"/>
        <v>OK</v>
      </c>
    </row>
    <row r="367" spans="1:22" ht="55.5" x14ac:dyDescent="0.35">
      <c r="A367" s="55" t="s">
        <v>127</v>
      </c>
      <c r="B367" s="55" t="s">
        <v>141</v>
      </c>
      <c r="C367" s="52">
        <v>33</v>
      </c>
      <c r="D367" s="52" t="s">
        <v>8</v>
      </c>
      <c r="E367" s="52" t="s">
        <v>8</v>
      </c>
      <c r="F367" s="52" t="s">
        <v>8</v>
      </c>
      <c r="G367" s="52" t="s">
        <v>1579</v>
      </c>
      <c r="H367" s="80" t="str">
        <f>IFERROR(IF(LEN(VLOOKUP($A367,Entities!$A$1:$C$116,3,FALSE))=0,"",VLOOKUP($A367,Entities!$A$1:$C$116,3,FALSE)),"")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7" s="80" t="str">
        <f>IFERROR(IF(LEN(VLOOKUP($A367,Entities!$A$1:$D$116,4,FALSE))=0,"",VLOOKUP($A367,Entities!$A$1:$D$116,4,FALSE)),"")</f>
        <v/>
      </c>
      <c r="J367" s="80" t="str">
        <f>IFERROR(IF(LEN(VLOOKUP($A367,Entities!$A$1:$E$116,5,FALSE))=0,"",VLOOKUP($A367,Entities!$A$1:$E$116,5,FALSE)),"")</f>
        <v>QE Outcome</v>
      </c>
      <c r="K367" s="80" t="str">
        <f>IFERROR(IF(LEN(VLOOKUP($B367,Attributes!$A$1:$C$379,3,FALSE))=0,"",VLOOKUP($B367,Attributes!$A$1:$C$379,3,FALSE)),"")</f>
        <v>DATE</v>
      </c>
      <c r="L367" s="80" t="str">
        <f>IFERROR(IF(LEN(VLOOKUP($B367,Attributes!$A$1:$F$379,6,FALSE))=0,"",VLOOKUP($B367,Attributes!$A$1:$F$379,6,FALSE)),"")</f>
        <v/>
      </c>
      <c r="M367" s="80" t="str">
        <f>IFERROR(IF(LEN(VLOOKUP($B367,Attributes!$A$1:$G$379,7,FALSE))=0,"",VLOOKUP($B367,Attributes!$A$1:$G$379,7,FALSE)),"")</f>
        <v>The date that the QE OUTCOME was created.</v>
      </c>
      <c r="N367" s="80" t="str">
        <f>IFERROR(IF(LEN(VLOOKUP($B367,Attributes!$A$1:$H$379,8,FALSE))=0,"",VLOOKUP($B367,Attributes!$A$1:$H$379,8,FALSE)),"")</f>
        <v/>
      </c>
      <c r="O367" s="52"/>
      <c r="P367" s="53"/>
      <c r="Q367" s="53" t="s">
        <v>565</v>
      </c>
      <c r="R367" s="53"/>
      <c r="S367" s="54" t="s">
        <v>565</v>
      </c>
      <c r="T367" s="54" t="s">
        <v>1641</v>
      </c>
      <c r="U367" s="54" t="s">
        <v>141</v>
      </c>
      <c r="V367" s="27" t="str">
        <f t="shared" si="5"/>
        <v>OK</v>
      </c>
    </row>
    <row r="368" spans="1:22" ht="55.5" x14ac:dyDescent="0.35">
      <c r="A368" s="55" t="s">
        <v>127</v>
      </c>
      <c r="B368" s="55" t="s">
        <v>40</v>
      </c>
      <c r="C368" s="52">
        <v>34</v>
      </c>
      <c r="D368" s="52" t="s">
        <v>8</v>
      </c>
      <c r="E368" s="52" t="s">
        <v>6</v>
      </c>
      <c r="F368" s="52" t="s">
        <v>8</v>
      </c>
      <c r="G368" s="52"/>
      <c r="H368" s="80" t="str">
        <f>IFERROR(IF(LEN(VLOOKUP($A368,Entities!$A$1:$C$116,3,FALSE))=0,"",VLOOKUP($A368,Entities!$A$1:$C$116,3,FALSE)),"")</f>
        <v>A measure of a LEARNER's ability or potential ability, based upon a series of observations, or prescribed rules (inclusive of assessment criteria). This includes written examination tests, practical tests, performance, coursework, skill evaluation, award of result and estimated assessments.</v>
      </c>
      <c r="I368" s="80" t="str">
        <f>IFERROR(IF(LEN(VLOOKUP($A368,Entities!$A$1:$D$116,4,FALSE))=0,"",VLOOKUP($A368,Entities!$A$1:$D$116,4,FALSE)),"")</f>
        <v/>
      </c>
      <c r="J368" s="80" t="str">
        <f>IFERROR(IF(LEN(VLOOKUP($A368,Entities!$A$1:$E$116,5,FALSE))=0,"",VLOOKUP($A368,Entities!$A$1:$E$116,5,FALSE)),"")</f>
        <v>QE Outcome</v>
      </c>
      <c r="K368" s="80" t="str">
        <f>IFERROR(IF(LEN(VLOOKUP($B368,Attributes!$A$1:$C$379,3,FALSE))=0,"",VLOOKUP($B368,Attributes!$A$1:$C$379,3,FALSE)),"")</f>
        <v>NVARCHAR(32)</v>
      </c>
      <c r="L368" s="80" t="str">
        <f>IFERROR(IF(LEN(VLOOKUP($B368,Attributes!$A$1:$F$379,6,FALSE))=0,"",VLOOKUP($B368,Attributes!$A$1:$F$379,6,FALSE)),"")</f>
        <v/>
      </c>
      <c r="M368" s="80" t="str">
        <f>IFERROR(IF(LEN(VLOOKUP($B368,Attributes!$A$1:$G$379,7,FALSE))=0,"",VLOOKUP($B368,Attributes!$A$1:$G$379,7,FALSE)),"")</f>
        <v>A value that denotes and distinguishes the PARTY.</v>
      </c>
      <c r="N368" s="80" t="str">
        <f>IFERROR(IF(LEN(VLOOKUP($B368,Attributes!$A$1:$H$379,8,FALSE))=0,"",VLOOKUP($B368,Attributes!$A$1:$H$379,8,FALSE)),"")</f>
        <v>In this case is a CENTRE. A unique identifier for a centre. This may be a National Centre Number (NCN/ HCN) or any other awarding organisation issued ID. In most cases this should match the centre identifier used to gain an access key. Exceptions would be cases where multiple centres are sharing a single MIS installation or transport solution.</v>
      </c>
      <c r="O368" s="52"/>
      <c r="P368" s="53"/>
      <c r="Q368" s="53" t="s">
        <v>565</v>
      </c>
      <c r="R368" s="53" t="s">
        <v>1259</v>
      </c>
      <c r="S368" s="54" t="s">
        <v>305</v>
      </c>
      <c r="T368" s="54" t="s">
        <v>1641</v>
      </c>
      <c r="U368" s="54" t="s">
        <v>40</v>
      </c>
      <c r="V368" s="27" t="str">
        <f t="shared" si="5"/>
        <v>OK</v>
      </c>
    </row>
    <row r="369" spans="1:22" ht="44.4" x14ac:dyDescent="0.35">
      <c r="A369" s="55" t="s">
        <v>150</v>
      </c>
      <c r="B369" s="55" t="s">
        <v>134</v>
      </c>
      <c r="C369" s="52">
        <v>1</v>
      </c>
      <c r="D369" s="52" t="s">
        <v>6</v>
      </c>
      <c r="E369" s="52" t="s">
        <v>8</v>
      </c>
      <c r="F369" s="52" t="s">
        <v>6</v>
      </c>
      <c r="G369" s="52"/>
      <c r="H369" s="80" t="str">
        <f>IFERROR(IF(LEN(VLOOKUP($A369,Entities!$A$1:$C$116,3,FALSE))=0,"",VLOOKUP($A369,Entities!$A$1:$C$116,3,FALSE)),"")</f>
        <v>A controlled list of values that identifies the reason selected by the ASSESSMENT CENTRE to explain the adjustment to the Centre Assessed Outcome for the LEARNER. Values are "Centre Initiated Remark", " Transcription Error", "AO Requested Adjustment".</v>
      </c>
      <c r="I369" s="80" t="str">
        <f>IFERROR(IF(LEN(VLOOKUP($A369,Entities!$A$1:$D$116,4,FALSE))=0,"",VLOOKUP($A369,Entities!$A$1:$D$116,4,FALSE)),"")</f>
        <v/>
      </c>
      <c r="J369" s="80" t="str">
        <f>IFERROR(IF(LEN(VLOOKUP($A369,Entities!$A$1:$E$116,5,FALSE))=0,"",VLOOKUP($A369,Entities!$A$1:$E$116,5,FALSE)),"")</f>
        <v>Reference Entity</v>
      </c>
      <c r="K369" s="80" t="str">
        <f>IFERROR(IF(LEN(VLOOKUP($B369,Attributes!$A$1:$C$379,3,FALSE))=0,"",VLOOKUP($B369,Attributes!$A$1:$C$379,3,FALSE)),"")</f>
        <v>NVARCHAR(100)</v>
      </c>
      <c r="L369" s="80" t="str">
        <f>IFERROR(IF(LEN(VLOOKUP($B369,Attributes!$A$1:$F$379,6,FALSE))=0,"",VLOOKUP($B369,Attributes!$A$1:$F$379,6,FALSE)),"")</f>
        <v>QE_Outcome_Amndmnt_Reason_Type</v>
      </c>
      <c r="M369" s="80" t="str">
        <f>IFERROR(IF(LEN(VLOOKUP($B369,Attributes!$A$1:$G$379,7,FALSE))=0,"",VLOOKUP($B369,Attributes!$A$1:$G$379,7,FALSE)),"")</f>
        <v>A controlled list of values that identifies the reason selected by the ASSESSMENT CENTRE to explain the adjustment to the Centre Assessed Outcome for the LEARNER. Values are "Centre Initiated Remark", " Transcription Error", "AO Requested Adjustment".</v>
      </c>
      <c r="N369" s="80" t="str">
        <f>IFERROR(IF(LEN(VLOOKUP($B369,Attributes!$A$1:$H$379,8,FALSE))=0,"",VLOOKUP($B369,Attributes!$A$1:$H$379,8,FALSE)),"")</f>
        <v/>
      </c>
      <c r="O369" s="52"/>
      <c r="P369" s="53"/>
      <c r="Q369" s="53" t="s">
        <v>1576</v>
      </c>
      <c r="R369" s="53"/>
      <c r="S369" s="53" t="s">
        <v>1576</v>
      </c>
      <c r="T369" s="54" t="s">
        <v>1711</v>
      </c>
      <c r="U369" s="54" t="s">
        <v>134</v>
      </c>
      <c r="V369" s="27" t="str">
        <f t="shared" si="5"/>
        <v>OK</v>
      </c>
    </row>
    <row r="370" spans="1:22" ht="77.7" x14ac:dyDescent="0.35">
      <c r="A370" s="55" t="s">
        <v>205</v>
      </c>
      <c r="B370" s="55" t="s">
        <v>142</v>
      </c>
      <c r="C370" s="52">
        <v>1</v>
      </c>
      <c r="D370" s="52" t="s">
        <v>6</v>
      </c>
      <c r="E370" s="52" t="s">
        <v>8</v>
      </c>
      <c r="F370" s="52" t="s">
        <v>6</v>
      </c>
      <c r="G370" s="52"/>
      <c r="H370" s="80" t="str">
        <f>IFERROR(IF(LEN(VLOOKUP($A370,Entities!$A$1:$C$116,3,FALSE))=0,"",VLOOKUP($A370,Entities!$A$1:$C$116,3,FALSE)),"")</f>
        <v>A controlled list of values that identifies additional information to categorise the QE OUTCOME. Values are: "No Result", "Mark Carried Forward", "Learner Absent", "Transfer".</v>
      </c>
      <c r="I370" s="80" t="str">
        <f>IFERROR(IF(LEN(VLOOKUP($A370,Entities!$A$1:$D$116,4,FALSE))=0,"",VLOOKUP($A370,Entities!$A$1:$D$116,4,FALSE)),"")</f>
        <v/>
      </c>
      <c r="J370" s="80" t="str">
        <f>IFERROR(IF(LEN(VLOOKUP($A370,Entities!$A$1:$E$116,5,FALSE))=0,"",VLOOKUP($A370,Entities!$A$1:$E$116,5,FALSE)),"")</f>
        <v>Reference Entity</v>
      </c>
      <c r="K370" s="80" t="str">
        <f>IFERROR(IF(LEN(VLOOKUP($B370,Attributes!$A$1:$C$379,3,FALSE))=0,"",VLOOKUP($B370,Attributes!$A$1:$C$379,3,FALSE)),"")</f>
        <v>NVARCHAR(32)</v>
      </c>
      <c r="L370" s="80" t="str">
        <f>IFERROR(IF(LEN(VLOOKUP($B370,Attributes!$A$1:$F$379,6,FALSE))=0,"",VLOOKUP($B370,Attributes!$A$1:$F$379,6,FALSE)),"")</f>
        <v>QE_Outcome_Category_Type</v>
      </c>
      <c r="M370" s="80" t="str">
        <f>IFERROR(IF(LEN(VLOOKUP($B370,Attributes!$A$1:$G$379,7,FALSE))=0,"",VLOOKUP($B370,Attributes!$A$1:$G$379,7,FALSE)),"")</f>
        <v>A controlled list of values that identifies additional information to categorise the QE OUTCOME. Values are: "No Result", "Mark Carried Forward", "Learner Absent", "Transfer".</v>
      </c>
      <c r="N370" s="80" t="str">
        <f>IFERROR(IF(LEN(VLOOKUP($B370,Attributes!$A$1:$H$379,8,FALSE))=0,"",VLOOKUP($B370,Attributes!$A$1:$H$379,8,FALSE)),"")</f>
        <v xml:space="preserve">Appendix 2 provides further information on the values which are relevant for each transaction type.
This attribute is not mandatory and is only populated where required. The conditions for its use are defined against the individual values in Appendix 2. 
Where supplied using the Results transaction type, this value may be nullified by a subsequent Results update transaction type – see business rules against QE_Outcome_Value for further guidance. </v>
      </c>
      <c r="O370" s="52"/>
      <c r="P370" s="53"/>
      <c r="Q370" s="53" t="s">
        <v>1576</v>
      </c>
      <c r="R370" s="53"/>
      <c r="S370" s="53" t="s">
        <v>1576</v>
      </c>
      <c r="T370" s="54" t="s">
        <v>1706</v>
      </c>
      <c r="U370" s="54" t="s">
        <v>142</v>
      </c>
      <c r="V370" s="27" t="str">
        <f t="shared" si="5"/>
        <v>OK</v>
      </c>
    </row>
    <row r="371" spans="1:22" ht="33.299999999999997" x14ac:dyDescent="0.35">
      <c r="A371" s="55" t="s">
        <v>178</v>
      </c>
      <c r="B371" s="55" t="s">
        <v>144</v>
      </c>
      <c r="C371" s="52">
        <v>1</v>
      </c>
      <c r="D371" s="52" t="s">
        <v>6</v>
      </c>
      <c r="E371" s="52" t="s">
        <v>8</v>
      </c>
      <c r="F371" s="52" t="s">
        <v>6</v>
      </c>
      <c r="G371" s="52"/>
      <c r="H371" s="80" t="str">
        <f>IFERROR(IF(LEN(VLOOKUP($A371,Entities!$A$1:$C$116,3,FALSE))=0,"",VLOOKUP($A371,Entities!$A$1:$C$116,3,FALSE)),"")</f>
        <v>A controlled list of values that identifies additional LEARNER information applicable to a QE OUTCOME. For example, "Partial Absence", "Partial Exemption".</v>
      </c>
      <c r="I371" s="80" t="str">
        <f>IFERROR(IF(LEN(VLOOKUP($A371,Entities!$A$1:$D$116,4,FALSE))=0,"",VLOOKUP($A371,Entities!$A$1:$D$116,4,FALSE)),"")</f>
        <v/>
      </c>
      <c r="J371" s="80" t="str">
        <f>IFERROR(IF(LEN(VLOOKUP($A371,Entities!$A$1:$E$116,5,FALSE))=0,"",VLOOKUP($A371,Entities!$A$1:$E$116,5,FALSE)),"")</f>
        <v>Reference Entity</v>
      </c>
      <c r="K371" s="80" t="str">
        <f>IFERROR(IF(LEN(VLOOKUP($B371,Attributes!$A$1:$C$379,3,FALSE))=0,"",VLOOKUP($B371,Attributes!$A$1:$C$379,3,FALSE)),"")</f>
        <v>NVARCHAR(32)</v>
      </c>
      <c r="L371" s="80" t="str">
        <f>IFERROR(IF(LEN(VLOOKUP($B371,Attributes!$A$1:$F$379,6,FALSE))=0,"",VLOOKUP($B371,Attributes!$A$1:$F$379,6,FALSE)),"")</f>
        <v>QE_Outcome_Qualifier_Type</v>
      </c>
      <c r="M371" s="80" t="str">
        <f>IFERROR(IF(LEN(VLOOKUP($B371,Attributes!$A$1:$G$379,7,FALSE))=0,"",VLOOKUP($B371,Attributes!$A$1:$G$379,7,FALSE)),"")</f>
        <v>A controlled list of values that identifies additional LEARNER information applicable to a QE OUTCOME. For example, "Partial Absence", "Partial Exemption".</v>
      </c>
      <c r="N371" s="80" t="str">
        <f>IFERROR(IF(LEN(VLOOKUP($B371,Attributes!$A$1:$H$379,8,FALSE))=0,"",VLOOKUP($B371,Attributes!$A$1:$H$379,8,FALSE)),"")</f>
        <v>Where a QE Outcome Value has been achieved based on Partial Absence or Partial Exemption, the appropriate value must be provided as QE_Outcome_Qualifier_Type.</v>
      </c>
      <c r="O371" s="52"/>
      <c r="P371" s="53"/>
      <c r="Q371" s="53" t="s">
        <v>1576</v>
      </c>
      <c r="R371" s="53"/>
      <c r="S371" s="53" t="s">
        <v>1576</v>
      </c>
      <c r="T371" s="54" t="s">
        <v>1708</v>
      </c>
      <c r="U371" s="54" t="s">
        <v>144</v>
      </c>
      <c r="V371" s="27" t="str">
        <f t="shared" si="5"/>
        <v>OK</v>
      </c>
    </row>
    <row r="372" spans="1:22" ht="33.299999999999997" x14ac:dyDescent="0.35">
      <c r="A372" s="55" t="s">
        <v>152</v>
      </c>
      <c r="B372" s="55" t="s">
        <v>143</v>
      </c>
      <c r="C372" s="52">
        <v>1</v>
      </c>
      <c r="D372" s="52" t="s">
        <v>6</v>
      </c>
      <c r="E372" s="52" t="s">
        <v>8</v>
      </c>
      <c r="F372" s="52" t="s">
        <v>6</v>
      </c>
      <c r="G372" s="52"/>
      <c r="H372" s="80" t="str">
        <f>IFERROR(IF(LEN(VLOOKUP($A372,Entities!$A$1:$C$116,3,FALSE))=0,"",VLOOKUP($A372,Entities!$A$1:$C$116,3,FALSE)),"")</f>
        <v>A controlled list of values that identifies the status of a QE OUTCOME. For example, "Issued", "Pending", "Withheld by Awarding Organisation", "Missing".</v>
      </c>
      <c r="I372" s="80" t="str">
        <f>IFERROR(IF(LEN(VLOOKUP($A372,Entities!$A$1:$D$116,4,FALSE))=0,"",VLOOKUP($A372,Entities!$A$1:$D$116,4,FALSE)),"")</f>
        <v/>
      </c>
      <c r="J372" s="80" t="str">
        <f>IFERROR(IF(LEN(VLOOKUP($A372,Entities!$A$1:$E$116,5,FALSE))=0,"",VLOOKUP($A372,Entities!$A$1:$E$116,5,FALSE)),"")</f>
        <v>Reference Entity</v>
      </c>
      <c r="K372" s="80" t="str">
        <f>IFERROR(IF(LEN(VLOOKUP($B372,Attributes!$A$1:$C$379,3,FALSE))=0,"",VLOOKUP($B372,Attributes!$A$1:$C$379,3,FALSE)),"")</f>
        <v>NVARCHAR(35)</v>
      </c>
      <c r="L372" s="80" t="str">
        <f>IFERROR(IF(LEN(VLOOKUP($B372,Attributes!$A$1:$F$379,6,FALSE))=0,"",VLOOKUP($B372,Attributes!$A$1:$F$379,6,FALSE)),"")</f>
        <v>QE_Outcome_Status_Type</v>
      </c>
      <c r="M372" s="80" t="str">
        <f>IFERROR(IF(LEN(VLOOKUP($B372,Attributes!$A$1:$G$379,7,FALSE))=0,"",VLOOKUP($B372,Attributes!$A$1:$G$379,7,FALSE)),"")</f>
        <v>A controlled list of values that identifies the status of a QE OUTCOME. Values are: "Issued", "Pending", "Withheld", "Missing Outcome".</v>
      </c>
      <c r="N372" s="80" t="str">
        <f>IFERROR(IF(LEN(VLOOKUP($B372,Attributes!$A$1:$H$379,8,FALSE))=0,"",VLOOKUP($B372,Attributes!$A$1:$H$379,8,FALSE)),"")</f>
        <v>QE_Outcome_Status_Type is only used with the QE_Outcome_Type of "Result" and is only valid for the Results transaction.</v>
      </c>
      <c r="O372" s="52"/>
      <c r="P372" s="53"/>
      <c r="Q372" s="53" t="s">
        <v>1576</v>
      </c>
      <c r="R372" s="53"/>
      <c r="S372" s="53" t="s">
        <v>1576</v>
      </c>
      <c r="T372" s="54" t="s">
        <v>1709</v>
      </c>
      <c r="U372" s="54" t="s">
        <v>143</v>
      </c>
      <c r="V372" s="27" t="str">
        <f t="shared" si="5"/>
        <v>OK</v>
      </c>
    </row>
    <row r="373" spans="1:22" ht="33.299999999999997" x14ac:dyDescent="0.35">
      <c r="A373" s="55" t="s">
        <v>117</v>
      </c>
      <c r="B373" s="55" t="s">
        <v>118</v>
      </c>
      <c r="C373" s="52">
        <v>1</v>
      </c>
      <c r="D373" s="52" t="s">
        <v>6</v>
      </c>
      <c r="E373" s="52" t="s">
        <v>8</v>
      </c>
      <c r="F373" s="52" t="s">
        <v>6</v>
      </c>
      <c r="G373" s="52"/>
      <c r="H373" s="80" t="str">
        <f>IFERROR(IF(LEN(VLOOKUP($A373,Entities!$A$1:$C$116,3,FALSE))=0,"",VLOOKUP($A373,Entities!$A$1:$C$116,3,FALSE)),"")</f>
        <v>A controlled list of values that identifies the specific type of achievement (QE OUTCOME). Values include "Centre Assessed Outcome", "Estimated Grade", "Result", "Interim claim".</v>
      </c>
      <c r="I373" s="80" t="str">
        <f>IFERROR(IF(LEN(VLOOKUP($A373,Entities!$A$1:$D$116,4,FALSE))=0,"",VLOOKUP($A373,Entities!$A$1:$D$116,4,FALSE)),"")</f>
        <v/>
      </c>
      <c r="J373" s="80" t="str">
        <f>IFERROR(IF(LEN(VLOOKUP($A373,Entities!$A$1:$E$116,5,FALSE))=0,"",VLOOKUP($A373,Entities!$A$1:$E$116,5,FALSE)),"")</f>
        <v>Reference Entity</v>
      </c>
      <c r="K373" s="80" t="str">
        <f>IFERROR(IF(LEN(VLOOKUP($B373,Attributes!$A$1:$C$379,3,FALSE))=0,"",VLOOKUP($B373,Attributes!$A$1:$C$379,3,FALSE)),"")</f>
        <v>NVARCHAR(50)</v>
      </c>
      <c r="L373" s="80" t="str">
        <f>IFERROR(IF(LEN(VLOOKUP($B373,Attributes!$A$1:$F$379,6,FALSE))=0,"",VLOOKUP($B373,Attributes!$A$1:$F$379,6,FALSE)),"")</f>
        <v>QE_Outcome_Type</v>
      </c>
      <c r="M373" s="80" t="str">
        <f>IFERROR(IF(LEN(VLOOKUP($B373,Attributes!$A$1:$G$379,7,FALSE))=0,"",VLOOKUP($B373,Attributes!$A$1:$G$379,7,FALSE)),"")</f>
        <v>A controlled list of values that identifies the specific type of achievement (QE OUTCOME). Values include "Centre Assessed Outcome", "Estimated Grade", "Result", "Interim claim".</v>
      </c>
      <c r="N373" s="80" t="str">
        <f>IFERROR(IF(LEN(VLOOKUP($B373,Attributes!$A$1:$H$379,8,FALSE))=0,"",VLOOKUP($B373,Attributes!$A$1:$H$379,8,FALSE)),"")</f>
        <v>The value for this attribute will usually match the transaction; eg for the Results transaction the value will be Result or Endorsement Result. However, please see Type List for business rules applying to each QE_Outcome_Type value.</v>
      </c>
      <c r="O373" s="52"/>
      <c r="P373" s="53"/>
      <c r="Q373" s="53" t="s">
        <v>1576</v>
      </c>
      <c r="R373" s="53"/>
      <c r="S373" s="53" t="s">
        <v>1576</v>
      </c>
      <c r="T373" s="54" t="s">
        <v>1828</v>
      </c>
      <c r="U373" s="54" t="s">
        <v>118</v>
      </c>
      <c r="V373" s="27" t="str">
        <f t="shared" si="5"/>
        <v>OK</v>
      </c>
    </row>
    <row r="374" spans="1:22" ht="33.299999999999997" x14ac:dyDescent="0.35">
      <c r="A374" s="55" t="s">
        <v>117</v>
      </c>
      <c r="B374" s="55" t="s">
        <v>1011</v>
      </c>
      <c r="C374" s="52">
        <v>2</v>
      </c>
      <c r="D374" s="52" t="s">
        <v>8</v>
      </c>
      <c r="E374" s="52" t="s">
        <v>8</v>
      </c>
      <c r="F374" s="52" t="s">
        <v>8</v>
      </c>
      <c r="G374" s="52"/>
      <c r="H374" s="80" t="str">
        <f>IFERROR(IF(LEN(VLOOKUP($A374,Entities!$A$1:$C$116,3,FALSE))=0,"",VLOOKUP($A374,Entities!$A$1:$C$116,3,FALSE)),"")</f>
        <v>A controlled list of values that identifies the specific type of achievement (QE OUTCOME). Values include "Centre Assessed Outcome", "Estimated Grade", "Result", "Interim claim".</v>
      </c>
      <c r="I374" s="80" t="str">
        <f>IFERROR(IF(LEN(VLOOKUP($A374,Entities!$A$1:$D$116,4,FALSE))=0,"",VLOOKUP($A374,Entities!$A$1:$D$116,4,FALSE)),"")</f>
        <v/>
      </c>
      <c r="J374" s="80" t="str">
        <f>IFERROR(IF(LEN(VLOOKUP($A374,Entities!$A$1:$E$116,5,FALSE))=0,"",VLOOKUP($A374,Entities!$A$1:$E$116,5,FALSE)),"")</f>
        <v>Reference Entity</v>
      </c>
      <c r="K374" s="80" t="str">
        <f>IFERROR(IF(LEN(VLOOKUP($B374,Attributes!$A$1:$C$379,3,FALSE))=0,"",VLOOKUP($B374,Attributes!$A$1:$C$379,3,FALSE)),"")</f>
        <v>NVARCHAR(100)</v>
      </c>
      <c r="L374" s="80" t="str">
        <f>IFERROR(IF(LEN(VLOOKUP($B374,Attributes!$A$1:$F$379,6,FALSE))=0,"",VLOOKUP($B374,Attributes!$A$1:$F$379,6,FALSE)),"")</f>
        <v/>
      </c>
      <c r="M374" s="80" t="str">
        <f>IFERROR(IF(LEN(VLOOKUP($B374,Attributes!$A$1:$G$379,7,FALSE))=0,"",VLOOKUP($B374,Attributes!$A$1:$G$379,7,FALSE)),"")</f>
        <v>Narrative details about the QE OUTCOME TYPE</v>
      </c>
      <c r="N374" s="80" t="str">
        <f>IFERROR(IF(LEN(VLOOKUP($B374,Attributes!$A$1:$H$379,8,FALSE))=0,"",VLOOKUP($B374,Attributes!$A$1:$H$379,8,FALSE)),"")</f>
        <v>Values are defined in Appendix 2.</v>
      </c>
      <c r="O374" s="52"/>
      <c r="P374" s="53"/>
      <c r="Q374" s="53" t="s">
        <v>1576</v>
      </c>
      <c r="R374" s="53"/>
      <c r="S374" s="53" t="s">
        <v>1576</v>
      </c>
      <c r="T374" s="54" t="s">
        <v>1828</v>
      </c>
      <c r="U374" s="54" t="s">
        <v>1011</v>
      </c>
      <c r="V374" s="27" t="str">
        <f t="shared" si="5"/>
        <v>OK</v>
      </c>
    </row>
    <row r="375" spans="1:22" ht="66.599999999999994" x14ac:dyDescent="0.35">
      <c r="A375" s="55" t="s">
        <v>153</v>
      </c>
      <c r="B375" s="55" t="s">
        <v>129</v>
      </c>
      <c r="C375" s="52">
        <v>1</v>
      </c>
      <c r="D375" s="52" t="s">
        <v>6</v>
      </c>
      <c r="E375" s="52" t="s">
        <v>8</v>
      </c>
      <c r="F375" s="52" t="s">
        <v>6</v>
      </c>
      <c r="G375" s="52"/>
      <c r="H375" s="80" t="str">
        <f>IFERROR(IF(LEN(VLOOKUP($A375,Entities!$A$1:$C$116,3,FALSE))=0,"",VLOOKUP($A375,Entities!$A$1:$C$116,3,FALSE)),"")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I375" s="80" t="str">
        <f>IFERROR(IF(LEN(VLOOKUP($A375,Entities!$A$1:$D$116,4,FALSE))=0,"",VLOOKUP($A375,Entities!$A$1:$D$116,4,FALSE)),"")</f>
        <v/>
      </c>
      <c r="J375" s="80" t="str">
        <f>IFERROR(IF(LEN(VLOOKUP($A375,Entities!$A$1:$E$116,5,FALSE))=0,"",VLOOKUP($A375,Entities!$A$1:$E$116,5,FALSE)),"")</f>
        <v>Reference Entity</v>
      </c>
      <c r="K375" s="80" t="str">
        <f>IFERROR(IF(LEN(VLOOKUP($B375,Attributes!$A$1:$C$379,3,FALSE))=0,"",VLOOKUP($B375,Attributes!$A$1:$C$379,3,FALSE)),"")</f>
        <v>NVARCHAR(32)</v>
      </c>
      <c r="L375" s="80" t="str">
        <f>IFERROR(IF(LEN(VLOOKUP($B375,Attributes!$A$1:$F$379,6,FALSE))=0,"",VLOOKUP($B375,Attributes!$A$1:$F$379,6,FALSE)),"")</f>
        <v>QE_Outcome_Value_Type</v>
      </c>
      <c r="M375" s="80" t="str">
        <f>IFERROR(IF(LEN(VLOOKUP($B375,Attributes!$A$1:$G$379,7,FALSE))=0,"",VLOOKUP($B375,Attributes!$A$1:$G$379,7,FALSE)),"")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N375" s="80" t="str">
        <f>IFERROR(IF(LEN(VLOOKUP($B375,Attributes!$A$1:$H$379,8,FALSE))=0,"",VLOOKUP($B375,Attributes!$A$1:$H$379,8,FALSE)),"")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375" s="52"/>
      <c r="P375" s="53"/>
      <c r="Q375" s="53" t="s">
        <v>1576</v>
      </c>
      <c r="R375" s="53"/>
      <c r="S375" s="53" t="s">
        <v>1576</v>
      </c>
      <c r="T375" s="54" t="s">
        <v>1712</v>
      </c>
      <c r="U375" s="54" t="s">
        <v>129</v>
      </c>
      <c r="V375" s="27" t="str">
        <f t="shared" si="5"/>
        <v>OK</v>
      </c>
    </row>
    <row r="376" spans="1:22" ht="33.299999999999997" x14ac:dyDescent="0.35">
      <c r="A376" s="55" t="s">
        <v>520</v>
      </c>
      <c r="B376" s="55" t="s">
        <v>489</v>
      </c>
      <c r="C376" s="52">
        <v>1</v>
      </c>
      <c r="D376" s="52" t="s">
        <v>6</v>
      </c>
      <c r="E376" s="52" t="s">
        <v>8</v>
      </c>
      <c r="F376" s="52" t="s">
        <v>6</v>
      </c>
      <c r="G376" s="52"/>
      <c r="H376" s="80" t="str">
        <f>IFERROR(IF(LEN(VLOOKUP($A376,Entities!$A$1:$C$116,3,FALSE))=0,"",VLOOKUP($A376,Entities!$A$1:$C$116,3,FALSE)),"")</f>
        <v>The QE PERFORMANCE TABLE TYPE is a controlled list of values that identifies the various Learning Stages used by a QUAL PERFORMANCE TABLEs. Values include "Key Stage 4", "Post 16".</v>
      </c>
      <c r="I376" s="80" t="str">
        <f>IFERROR(IF(LEN(VLOOKUP($A376,Entities!$A$1:$D$116,4,FALSE))=0,"",VLOOKUP($A376,Entities!$A$1:$D$116,4,FALSE)),"")</f>
        <v/>
      </c>
      <c r="J376" s="80" t="str">
        <f>IFERROR(IF(LEN(VLOOKUP($A376,Entities!$A$1:$E$116,5,FALSE))=0,"",VLOOKUP($A376,Entities!$A$1:$E$116,5,FALSE)),"")</f>
        <v>Reference Entity</v>
      </c>
      <c r="K376" s="80" t="str">
        <f>IFERROR(IF(LEN(VLOOKUP($B376,Attributes!$A$1:$C$379,3,FALSE))=0,"",VLOOKUP($B376,Attributes!$A$1:$C$379,3,FALSE)),"")</f>
        <v>NVARCHAR(50)</v>
      </c>
      <c r="L376" s="80" t="str">
        <f>IFERROR(IF(LEN(VLOOKUP($B376,Attributes!$A$1:$F$379,6,FALSE))=0,"",VLOOKUP($B376,Attributes!$A$1:$F$379,6,FALSE)),"")</f>
        <v>QE_Performance_Table_Type</v>
      </c>
      <c r="M376" s="80" t="str">
        <f>IFERROR(IF(LEN(VLOOKUP($B376,Attributes!$A$1:$G$379,7,FALSE))=0,"",VLOOKUP($B376,Attributes!$A$1:$G$379,7,FALSE)),"")</f>
        <v>A controlled list of values that identifies the various Learning Stages used by a QUAL PERFORMANCE TABLEs. Values include "Key Stage 4", "Post 16".</v>
      </c>
      <c r="N376" s="80" t="str">
        <f>IFERROR(IF(LEN(VLOOKUP($B376,Attributes!$A$1:$H$379,8,FALSE))=0,"",VLOOKUP($B376,Attributes!$A$1:$H$379,8,FALSE)),"")</f>
        <v>Additional values for this controlled List will be advised in Best Practice once consultation is complete.</v>
      </c>
      <c r="O376" s="52"/>
      <c r="P376" s="53"/>
      <c r="Q376" s="53" t="s">
        <v>1576</v>
      </c>
      <c r="R376" s="53"/>
      <c r="S376" s="53" t="s">
        <v>1576</v>
      </c>
      <c r="T376" s="54" t="s">
        <v>1713</v>
      </c>
      <c r="U376" s="54" t="s">
        <v>489</v>
      </c>
      <c r="V376" s="27" t="str">
        <f t="shared" si="5"/>
        <v>OK</v>
      </c>
    </row>
    <row r="377" spans="1:22" ht="44.4" x14ac:dyDescent="0.35">
      <c r="A377" s="55" t="s">
        <v>291</v>
      </c>
      <c r="B377" s="55" t="s">
        <v>7</v>
      </c>
      <c r="C377" s="52">
        <v>1</v>
      </c>
      <c r="D377" s="52" t="s">
        <v>6</v>
      </c>
      <c r="E377" s="52" t="s">
        <v>6</v>
      </c>
      <c r="F377" s="52" t="s">
        <v>6</v>
      </c>
      <c r="G377" s="52"/>
      <c r="H377" s="80" t="str">
        <f>IFERROR(IF(LEN(VLOOKUP($A377,Entities!$A$1:$C$116,3,FALSE))=0,"",VLOOKUP($A377,Entities!$A$1:$C$116,3,FALSE)),"")</f>
        <v>The QE PREFERENCE defines related processing constraints that will be applied to a particular QUALIFICATION ELEMENT. The presence of a particular QE PREFERENCE indicates that it is applicable.</v>
      </c>
      <c r="I377" s="80" t="str">
        <f>IFERROR(IF(LEN(VLOOKUP($A377,Entities!$A$1:$D$116,4,FALSE))=0,"",VLOOKUP($A377,Entities!$A$1:$D$116,4,FALSE)),"")</f>
        <v/>
      </c>
      <c r="J377" s="80" t="str">
        <f>IFERROR(IF(LEN(VLOOKUP($A377,Entities!$A$1:$E$116,5,FALSE))=0,"",VLOOKUP($A377,Entities!$A$1:$E$116,5,FALSE)),"")</f>
        <v>QE Preference</v>
      </c>
      <c r="K377" s="80" t="str">
        <f>IFERROR(IF(LEN(VLOOKUP($B377,Attributes!$A$1:$C$379,3,FALSE))=0,"",VLOOKUP($B377,Attributes!$A$1:$C$379,3,FALSE)),"")</f>
        <v>NVARCHAR(32)</v>
      </c>
      <c r="L377" s="80" t="str">
        <f>IFERROR(IF(LEN(VLOOKUP($B377,Attributes!$A$1:$F$379,6,FALSE))=0,"",VLOOKUP($B377,Attributes!$A$1:$F$379,6,FALSE)),"")</f>
        <v/>
      </c>
      <c r="M377" s="80" t="str">
        <f>IFERROR(IF(LEN(VLOOKUP($B377,Attributes!$A$1:$G$379,7,FALSE))=0,"",VLOOKUP($B377,Attributes!$A$1:$G$379,7,FALSE)),"")</f>
        <v>A value that denotes and distinguishes the PARTY.</v>
      </c>
      <c r="N377" s="80" t="str">
        <f>IFERROR(IF(LEN(VLOOKUP($B377,Attributes!$A$1:$H$379,8,FALSE))=0,"",VLOOKUP($B377,Attributes!$A$1:$H$379,8,FALSE)),"")</f>
        <v>In this case is an AWARDING ORGANISATION. 
Where the party is an awarding organisation the JCQCIC Awarding Organisation Id must be used.</v>
      </c>
      <c r="O377" s="52"/>
      <c r="P377" s="53"/>
      <c r="Q377" s="53" t="s">
        <v>416</v>
      </c>
      <c r="R377" s="53"/>
      <c r="S377" s="54" t="s">
        <v>416</v>
      </c>
      <c r="T377" s="54" t="s">
        <v>1642</v>
      </c>
      <c r="U377" s="54" t="s">
        <v>7</v>
      </c>
      <c r="V377" s="27" t="str">
        <f t="shared" si="5"/>
        <v>OK</v>
      </c>
    </row>
    <row r="378" spans="1:22" ht="44.4" x14ac:dyDescent="0.35">
      <c r="A378" s="55" t="s">
        <v>291</v>
      </c>
      <c r="B378" s="55" t="s">
        <v>15</v>
      </c>
      <c r="C378" s="52">
        <v>2</v>
      </c>
      <c r="D378" s="52" t="s">
        <v>6</v>
      </c>
      <c r="E378" s="52" t="s">
        <v>6</v>
      </c>
      <c r="F378" s="52" t="s">
        <v>6</v>
      </c>
      <c r="G378" s="52" t="s">
        <v>1579</v>
      </c>
      <c r="H378" s="80" t="str">
        <f>IFERROR(IF(LEN(VLOOKUP($A378,Entities!$A$1:$C$116,3,FALSE))=0,"",VLOOKUP($A378,Entities!$A$1:$C$116,3,FALSE)),"")</f>
        <v>The QE PREFERENCE defines related processing constraints that will be applied to a particular QUALIFICATION ELEMENT. The presence of a particular QE PREFERENCE indicates that it is applicable.</v>
      </c>
      <c r="I378" s="80" t="str">
        <f>IFERROR(IF(LEN(VLOOKUP($A378,Entities!$A$1:$D$116,4,FALSE))=0,"",VLOOKUP($A378,Entities!$A$1:$D$116,4,FALSE)),"")</f>
        <v/>
      </c>
      <c r="J378" s="80" t="str">
        <f>IFERROR(IF(LEN(VLOOKUP($A378,Entities!$A$1:$E$116,5,FALSE))=0,"",VLOOKUP($A378,Entities!$A$1:$E$116,5,FALSE)),"")</f>
        <v>QE Preference</v>
      </c>
      <c r="K378" s="80" t="str">
        <f>IFERROR(IF(LEN(VLOOKUP($B378,Attributes!$A$1:$C$379,3,FALSE))=0,"",VLOOKUP($B378,Attributes!$A$1:$C$379,3,FALSE)),"")</f>
        <v>NVARCHAR(50)</v>
      </c>
      <c r="L378" s="80" t="str">
        <f>IFERROR(IF(LEN(VLOOKUP($B378,Attributes!$A$1:$F$379,6,FALSE))=0,"",VLOOKUP($B378,Attributes!$A$1:$F$379,6,FALSE)),"")</f>
        <v/>
      </c>
      <c r="M378" s="80" t="str">
        <f>IFERROR(IF(LEN(VLOOKUP($B378,Attributes!$A$1:$G$379,7,FALSE))=0,"",VLOOKUP($B378,Attributes!$A$1:$G$379,7,FALSE)),"")</f>
        <v>A value that uniquely identifies a specific part of a Qualification and applies to one or more QUALIFICATION ELEMENT(s) within an AWARDING ORGANISATION.</v>
      </c>
      <c r="N378" s="80" t="str">
        <f>IFERROR(IF(LEN(VLOOKUP($B378,Attributes!$A$1:$H$379,8,FALSE))=0,"",VLOOKUP($B378,Attributes!$A$1:$H$379,8,FALSE)),"")</f>
        <v>The same value may be used for a number of QUALIFICATION ELEMENTS provided they are differentiated by Qualification_Element_Type.</v>
      </c>
      <c r="O378" s="52"/>
      <c r="P378" s="53"/>
      <c r="Q378" s="53" t="s">
        <v>416</v>
      </c>
      <c r="R378" s="53"/>
      <c r="S378" s="54" t="s">
        <v>416</v>
      </c>
      <c r="T378" s="54" t="s">
        <v>1642</v>
      </c>
      <c r="U378" s="54" t="s">
        <v>15</v>
      </c>
      <c r="V378" s="27" t="str">
        <f t="shared" si="5"/>
        <v>OK</v>
      </c>
    </row>
    <row r="379" spans="1:22" ht="44.4" x14ac:dyDescent="0.35">
      <c r="A379" s="55" t="s">
        <v>291</v>
      </c>
      <c r="B379" s="55" t="s">
        <v>16</v>
      </c>
      <c r="C379" s="52">
        <v>3</v>
      </c>
      <c r="D379" s="52" t="s">
        <v>6</v>
      </c>
      <c r="E379" s="52" t="s">
        <v>6</v>
      </c>
      <c r="F379" s="52" t="s">
        <v>6</v>
      </c>
      <c r="G379" s="52" t="s">
        <v>1579</v>
      </c>
      <c r="H379" s="80" t="str">
        <f>IFERROR(IF(LEN(VLOOKUP($A379,Entities!$A$1:$C$116,3,FALSE))=0,"",VLOOKUP($A379,Entities!$A$1:$C$116,3,FALSE)),"")</f>
        <v>The QE PREFERENCE defines related processing constraints that will be applied to a particular QUALIFICATION ELEMENT. The presence of a particular QE PREFERENCE indicates that it is applicable.</v>
      </c>
      <c r="I379" s="80" t="str">
        <f>IFERROR(IF(LEN(VLOOKUP($A379,Entities!$A$1:$D$116,4,FALSE))=0,"",VLOOKUP($A379,Entities!$A$1:$D$116,4,FALSE)),"")</f>
        <v/>
      </c>
      <c r="J379" s="80" t="str">
        <f>IFERROR(IF(LEN(VLOOKUP($A379,Entities!$A$1:$E$116,5,FALSE))=0,"",VLOOKUP($A379,Entities!$A$1:$E$116,5,FALSE)),"")</f>
        <v>QE Preference</v>
      </c>
      <c r="K379" s="80" t="str">
        <f>IFERROR(IF(LEN(VLOOKUP($B379,Attributes!$A$1:$C$379,3,FALSE))=0,"",VLOOKUP($B379,Attributes!$A$1:$C$379,3,FALSE)),"")</f>
        <v>NVARCHAR(32)</v>
      </c>
      <c r="L379" s="80" t="str">
        <f>IFERROR(IF(LEN(VLOOKUP($B379,Attributes!$A$1:$F$379,6,FALSE))=0,"",VLOOKUP($B379,Attributes!$A$1:$F$379,6,FALSE)),"")</f>
        <v>Qualification_Element_Type</v>
      </c>
      <c r="M379" s="80" t="str">
        <f>IFERROR(IF(LEN(VLOOKUP($B379,Attributes!$A$1:$G$379,7,FALSE))=0,"",VLOOKUP($B379,Attributes!$A$1:$G$379,7,FALSE)),"")</f>
        <v>A controlled list of values that denotes the type and behaviour of the specific QUALIFICATION ELEMENT. Values are "Scheme", "Award", "Learning Unit", "Pathway", "Assessable".</v>
      </c>
      <c r="N379" s="80" t="str">
        <f>IFERROR(IF(LEN(VLOOKUP($B379,Attributes!$A$1:$H$379,8,FALSE))=0,"",VLOOKUP($B379,Attributes!$A$1:$H$379,8,FALSE)),"")</f>
        <v/>
      </c>
      <c r="O379" s="52"/>
      <c r="P379" s="53"/>
      <c r="Q379" s="53"/>
      <c r="R379" s="53"/>
      <c r="S379" s="54"/>
      <c r="T379" s="54" t="s">
        <v>1642</v>
      </c>
      <c r="U379" s="54" t="s">
        <v>16</v>
      </c>
      <c r="V379" s="27" t="str">
        <f t="shared" si="5"/>
        <v>OK</v>
      </c>
    </row>
    <row r="380" spans="1:22" ht="44.4" x14ac:dyDescent="0.35">
      <c r="A380" s="55" t="s">
        <v>291</v>
      </c>
      <c r="B380" s="55" t="s">
        <v>501</v>
      </c>
      <c r="C380" s="52">
        <v>4</v>
      </c>
      <c r="D380" s="52" t="s">
        <v>6</v>
      </c>
      <c r="E380" s="52" t="s">
        <v>6</v>
      </c>
      <c r="F380" s="52" t="s">
        <v>6</v>
      </c>
      <c r="G380" s="52" t="s">
        <v>1579</v>
      </c>
      <c r="H380" s="80" t="str">
        <f>IFERROR(IF(LEN(VLOOKUP($A380,Entities!$A$1:$C$116,3,FALSE))=0,"",VLOOKUP($A380,Entities!$A$1:$C$116,3,FALSE)),"")</f>
        <v>The QE PREFERENCE defines related processing constraints that will be applied to a particular QUALIFICATION ELEMENT. The presence of a particular QE PREFERENCE indicates that it is applicable.</v>
      </c>
      <c r="I380" s="80" t="str">
        <f>IFERROR(IF(LEN(VLOOKUP($A380,Entities!$A$1:$D$116,4,FALSE))=0,"",VLOOKUP($A380,Entities!$A$1:$D$116,4,FALSE)),"")</f>
        <v/>
      </c>
      <c r="J380" s="80" t="str">
        <f>IFERROR(IF(LEN(VLOOKUP($A380,Entities!$A$1:$E$116,5,FALSE))=0,"",VLOOKUP($A380,Entities!$A$1:$E$116,5,FALSE)),"")</f>
        <v>QE Preference</v>
      </c>
      <c r="K380" s="80" t="str">
        <f>IFERROR(IF(LEN(VLOOKUP($B380,Attributes!$A$1:$C$379,3,FALSE))=0,"",VLOOKUP($B380,Attributes!$A$1:$C$379,3,FALSE)),"")</f>
        <v>NVARCHAR(100)</v>
      </c>
      <c r="L380" s="80" t="str">
        <f>IFERROR(IF(LEN(VLOOKUP($B380,Attributes!$A$1:$F$379,6,FALSE))=0,"",VLOOKUP($B380,Attributes!$A$1:$F$379,6,FALSE)),"")</f>
        <v>QE_Preference_Type</v>
      </c>
      <c r="M380" s="80" t="str">
        <f>IFERROR(IF(LEN(VLOOKUP($B380,Attributes!$A$1:$G$379,7,FALSE))=0,"",VLOOKUP($B380,Attributes!$A$1:$G$379,7,FALSE)),"")</f>
        <v>A controlled list of values that identifies the particular QE PREFERENCE. Values include "Award claim required", "Entry named order allowed", "Photograph required".</v>
      </c>
      <c r="N380" s="80" t="str">
        <f>IFERROR(IF(LEN(VLOOKUP($B380,Attributes!$A$1:$H$379,8,FALSE))=0,"",VLOOKUP($B380,Attributes!$A$1:$H$379,8,FALSE)),"")</f>
        <v xml:space="preserve">These preferences will be explicitly stated against the specific QEs to which they apply. </v>
      </c>
      <c r="O380" s="52"/>
      <c r="P380" s="53"/>
      <c r="Q380" s="53" t="s">
        <v>416</v>
      </c>
      <c r="R380" s="53"/>
      <c r="S380" s="54" t="s">
        <v>416</v>
      </c>
      <c r="T380" s="54" t="s">
        <v>1643</v>
      </c>
      <c r="U380" s="54" t="s">
        <v>501</v>
      </c>
      <c r="V380" s="27" t="str">
        <f t="shared" ref="V380:V443" si="6">IF(G380="",IF(U380=B380,"OK","ERROR"),IF(U380=G380,"OK","ERROR"))</f>
        <v>OK</v>
      </c>
    </row>
    <row r="381" spans="1:22" ht="44.4" x14ac:dyDescent="0.35">
      <c r="A381" s="55" t="s">
        <v>291</v>
      </c>
      <c r="B381" s="78" t="s">
        <v>1774</v>
      </c>
      <c r="C381" s="52">
        <v>5</v>
      </c>
      <c r="D381" s="52" t="s">
        <v>6</v>
      </c>
      <c r="E381" s="52" t="s">
        <v>6</v>
      </c>
      <c r="F381" s="52" t="s">
        <v>6</v>
      </c>
      <c r="G381" s="52" t="s">
        <v>1579</v>
      </c>
      <c r="H381" s="80" t="str">
        <f>IFERROR(IF(LEN(VLOOKUP($A381,Entities!$A$1:$C$116,3,FALSE))=0,"",VLOOKUP($A381,Entities!$A$1:$C$116,3,FALSE)),"")</f>
        <v>The QE PREFERENCE defines related processing constraints that will be applied to a particular QUALIFICATION ELEMENT. The presence of a particular QE PREFERENCE indicates that it is applicable.</v>
      </c>
      <c r="I381" s="80" t="str">
        <f>IFERROR(IF(LEN(VLOOKUP($A381,Entities!$A$1:$D$116,4,FALSE))=0,"",VLOOKUP($A381,Entities!$A$1:$D$116,4,FALSE)),"")</f>
        <v/>
      </c>
      <c r="J381" s="80" t="str">
        <f>IFERROR(IF(LEN(VLOOKUP($A381,Entities!$A$1:$E$116,5,FALSE))=0,"",VLOOKUP($A381,Entities!$A$1:$E$116,5,FALSE)),"")</f>
        <v>QE Preference</v>
      </c>
      <c r="K381" s="80" t="str">
        <f>IFERROR(IF(LEN(VLOOKUP($B381,Attributes!$A$1:$C$379,3,FALSE))=0,"",VLOOKUP($B381,Attributes!$A$1:$C$379,3,FALSE)),"")</f>
        <v>NVARCHAR(50)</v>
      </c>
      <c r="L381" s="80" t="str">
        <f>IFERROR(IF(LEN(VLOOKUP($B381,Attributes!$A$1:$F$379,6,FALSE))=0,"",VLOOKUP($B381,Attributes!$A$1:$F$379,6,FALSE)),"")</f>
        <v>QE Preference Qualifier</v>
      </c>
      <c r="M381" s="80" t="str">
        <f>IFERROR(IF(LEN(VLOOKUP($B381,Attributes!$A$1:$G$379,7,FALSE))=0,"",VLOOKUP($B381,Attributes!$A$1:$G$379,7,FALSE)),"")</f>
        <v>A controlled list of values that qualify QE Preferences.</v>
      </c>
      <c r="N381" s="80" t="str">
        <f>IFERROR(IF(LEN(VLOOKUP($B381,Attributes!$A$1:$H$379,8,FALSE))=0,"",VLOOKUP($B381,Attributes!$A$1:$H$379,8,FALSE)),"")</f>
        <v/>
      </c>
      <c r="O381" s="52"/>
      <c r="P381" s="53"/>
      <c r="Q381" s="53" t="s">
        <v>416</v>
      </c>
      <c r="R381" s="53"/>
      <c r="S381" s="54" t="s">
        <v>416</v>
      </c>
      <c r="T381" s="54" t="s">
        <v>1644</v>
      </c>
      <c r="U381" s="54" t="s">
        <v>1774</v>
      </c>
      <c r="V381" s="27" t="str">
        <f t="shared" si="6"/>
        <v>OK</v>
      </c>
    </row>
    <row r="382" spans="1:22" x14ac:dyDescent="0.35">
      <c r="A382" s="78" t="s">
        <v>1769</v>
      </c>
      <c r="B382" s="78" t="s">
        <v>1774</v>
      </c>
      <c r="C382" s="52">
        <v>1</v>
      </c>
      <c r="D382" s="52" t="s">
        <v>6</v>
      </c>
      <c r="E382" s="52" t="s">
        <v>8</v>
      </c>
      <c r="F382" s="52" t="s">
        <v>6</v>
      </c>
      <c r="G382" s="52"/>
      <c r="H382" s="80" t="str">
        <f>IFERROR(IF(LEN(VLOOKUP($A382,Entities!$A$1:$C$116,3,FALSE))=0,"",VLOOKUP($A382,Entities!$A$1:$C$116,3,FALSE)),"")</f>
        <v>A controlled list of values that qualify QE Preferences.</v>
      </c>
      <c r="I382" s="80" t="str">
        <f>IFERROR(IF(LEN(VLOOKUP($A382,Entities!$A$1:$D$116,4,FALSE))=0,"",VLOOKUP($A382,Entities!$A$1:$D$116,4,FALSE)),"")</f>
        <v/>
      </c>
      <c r="J382" s="80" t="str">
        <f>IFERROR(IF(LEN(VLOOKUP($A382,Entities!$A$1:$E$116,5,FALSE))=0,"",VLOOKUP($A382,Entities!$A$1:$E$116,5,FALSE)),"")</f>
        <v>Reference Entity</v>
      </c>
      <c r="K382" s="80" t="str">
        <f>IFERROR(IF(LEN(VLOOKUP($B382,Attributes!$A$1:$C$379,3,FALSE))=0,"",VLOOKUP($B382,Attributes!$A$1:$C$379,3,FALSE)),"")</f>
        <v>NVARCHAR(50)</v>
      </c>
      <c r="L382" s="80" t="str">
        <f>IFERROR(IF(LEN(VLOOKUP($B382,Attributes!$A$1:$F$379,6,FALSE))=0,"",VLOOKUP($B382,Attributes!$A$1:$F$379,6,FALSE)),"")</f>
        <v>QE Preference Qualifier</v>
      </c>
      <c r="M382" s="80" t="str">
        <f>IFERROR(IF(LEN(VLOOKUP($B382,Attributes!$A$1:$G$379,7,FALSE))=0,"",VLOOKUP($B382,Attributes!$A$1:$G$379,7,FALSE)),"")</f>
        <v>A controlled list of values that qualify QE Preferences.</v>
      </c>
      <c r="N382" s="80" t="str">
        <f>IFERROR(IF(LEN(VLOOKUP($B382,Attributes!$A$1:$H$379,8,FALSE))=0,"",VLOOKUP($B382,Attributes!$A$1:$H$379,8,FALSE)),"")</f>
        <v/>
      </c>
      <c r="O382" s="52"/>
      <c r="P382" s="53"/>
      <c r="Q382" s="53" t="s">
        <v>1576</v>
      </c>
      <c r="R382" s="53"/>
      <c r="S382" s="53" t="s">
        <v>1576</v>
      </c>
      <c r="T382" s="54" t="s">
        <v>1710</v>
      </c>
      <c r="U382" s="54" t="s">
        <v>1774</v>
      </c>
      <c r="V382" s="27" t="str">
        <f t="shared" si="6"/>
        <v>OK</v>
      </c>
    </row>
    <row r="383" spans="1:22" ht="33.299999999999997" x14ac:dyDescent="0.35">
      <c r="A383" s="55" t="s">
        <v>905</v>
      </c>
      <c r="B383" s="55" t="s">
        <v>501</v>
      </c>
      <c r="C383" s="52">
        <v>1</v>
      </c>
      <c r="D383" s="52" t="s">
        <v>6</v>
      </c>
      <c r="E383" s="52" t="s">
        <v>8</v>
      </c>
      <c r="F383" s="52" t="s">
        <v>6</v>
      </c>
      <c r="G383" s="52"/>
      <c r="H383" s="80" t="str">
        <f>IFERROR(IF(LEN(VLOOKUP($A383,Entities!$A$1:$C$116,3,FALSE))=0,"",VLOOKUP($A383,Entities!$A$1:$C$116,3,FALSE)),"")</f>
        <v>A controlled list of values that identifies the particular QE PREFERENCE. Values include "Award claim required", "Entry named order allowed", "Photograph required".</v>
      </c>
      <c r="I383" s="80" t="str">
        <f>IFERROR(IF(LEN(VLOOKUP($A383,Entities!$A$1:$D$116,4,FALSE))=0,"",VLOOKUP($A383,Entities!$A$1:$D$116,4,FALSE)),"")</f>
        <v/>
      </c>
      <c r="J383" s="80" t="str">
        <f>IFERROR(IF(LEN(VLOOKUP($A383,Entities!$A$1:$E$116,5,FALSE))=0,"",VLOOKUP($A383,Entities!$A$1:$E$116,5,FALSE)),"")</f>
        <v>Reference Entity</v>
      </c>
      <c r="K383" s="80" t="str">
        <f>IFERROR(IF(LEN(VLOOKUP($B383,Attributes!$A$1:$C$379,3,FALSE))=0,"",VLOOKUP($B383,Attributes!$A$1:$C$379,3,FALSE)),"")</f>
        <v>NVARCHAR(100)</v>
      </c>
      <c r="L383" s="80" t="str">
        <f>IFERROR(IF(LEN(VLOOKUP($B383,Attributes!$A$1:$F$379,6,FALSE))=0,"",VLOOKUP($B383,Attributes!$A$1:$F$379,6,FALSE)),"")</f>
        <v>QE_Preference_Type</v>
      </c>
      <c r="M383" s="80" t="str">
        <f>IFERROR(IF(LEN(VLOOKUP($B383,Attributes!$A$1:$G$379,7,FALSE))=0,"",VLOOKUP($B383,Attributes!$A$1:$G$379,7,FALSE)),"")</f>
        <v>A controlled list of values that identifies the particular QE PREFERENCE. Values include "Award claim required", "Entry named order allowed", "Photograph required".</v>
      </c>
      <c r="N383" s="80" t="str">
        <f>IFERROR(IF(LEN(VLOOKUP($B383,Attributes!$A$1:$H$379,8,FALSE))=0,"",VLOOKUP($B383,Attributes!$A$1:$H$379,8,FALSE)),"")</f>
        <v xml:space="preserve">These preferences will be explicitly stated against the specific QEs to which they apply. </v>
      </c>
      <c r="O383" s="52"/>
      <c r="P383" s="53"/>
      <c r="Q383" s="53" t="s">
        <v>1576</v>
      </c>
      <c r="R383" s="53"/>
      <c r="S383" s="53" t="s">
        <v>1576</v>
      </c>
      <c r="T383" s="54" t="s">
        <v>1829</v>
      </c>
      <c r="U383" s="54" t="s">
        <v>501</v>
      </c>
      <c r="V383" s="27" t="str">
        <f t="shared" si="6"/>
        <v>OK</v>
      </c>
    </row>
    <row r="384" spans="1:22" ht="33.299999999999997" x14ac:dyDescent="0.35">
      <c r="A384" s="55" t="s">
        <v>521</v>
      </c>
      <c r="B384" s="55" t="s">
        <v>523</v>
      </c>
      <c r="C384" s="52">
        <v>1</v>
      </c>
      <c r="D384" s="52" t="s">
        <v>6</v>
      </c>
      <c r="E384" s="52" t="s">
        <v>6</v>
      </c>
      <c r="F384" s="52" t="s">
        <v>6</v>
      </c>
      <c r="G384" s="52" t="s">
        <v>1579</v>
      </c>
      <c r="H384" s="80" t="str">
        <f>IFERROR(IF(LEN(VLOOKUP($A384,Entities!$A$1:$C$116,3,FALSE))=0,"",VLOOKUP($A384,Entities!$A$1:$C$116,3,FALSE)),"")</f>
        <v>The QUALIFICATION CATEGORY applied to a specific QUALIFICATION ELEMENT.</v>
      </c>
      <c r="I384" s="80" t="str">
        <f>IFERROR(IF(LEN(VLOOKUP($A384,Entities!$A$1:$D$116,4,FALSE))=0,"",VLOOKUP($A384,Entities!$A$1:$D$116,4,FALSE)),"")</f>
        <v/>
      </c>
      <c r="J384" s="80" t="str">
        <f>IFERROR(IF(LEN(VLOOKUP($A384,Entities!$A$1:$E$116,5,FALSE))=0,"",VLOOKUP($A384,Entities!$A$1:$E$116,5,FALSE)),"")</f>
        <v>Qualification Category</v>
      </c>
      <c r="K384" s="80" t="str">
        <f>IFERROR(IF(LEN(VLOOKUP($B384,Attributes!$A$1:$C$379,3,FALSE))=0,"",VLOOKUP($B384,Attributes!$A$1:$C$379,3,FALSE)),"")</f>
        <v>NVARCHAR(32)</v>
      </c>
      <c r="L384" s="80" t="str">
        <f>IFERROR(IF(LEN(VLOOKUP($B384,Attributes!$A$1:$F$379,6,FALSE))=0,"",VLOOKUP($B384,Attributes!$A$1:$F$379,6,FALSE)),"")</f>
        <v>Qual_Category_Administrator</v>
      </c>
      <c r="M384" s="80" t="str">
        <f>IFERROR(IF(LEN(VLOOKUP($B384,Attributes!$A$1:$G$379,7,FALSE))=0,"",VLOOKUP($B384,Attributes!$A$1:$G$379,7,FALSE)),"")</f>
        <v>The administrator of the QUALIFICATION CATEGORY. May be a PARTY or a system etc.</v>
      </c>
      <c r="N384" s="80" t="str">
        <f>IFERROR(IF(LEN(VLOOKUP($B384,Attributes!$A$1:$H$379,8,FALSE))=0,"",VLOOKUP($B384,Attributes!$A$1:$H$379,8,FALSE)),"")</f>
        <v>The administrator of the QUALIFICATION CATEGORY.
See business rule against Qual_Category_Value.</v>
      </c>
      <c r="O384" s="52"/>
      <c r="P384" s="53"/>
      <c r="Q384" s="53" t="s">
        <v>422</v>
      </c>
      <c r="R384" s="53"/>
      <c r="S384" s="54" t="s">
        <v>422</v>
      </c>
      <c r="T384" s="54" t="s">
        <v>1645</v>
      </c>
      <c r="U384" s="54" t="s">
        <v>523</v>
      </c>
      <c r="V384" s="27" t="str">
        <f t="shared" si="6"/>
        <v>OK</v>
      </c>
    </row>
    <row r="385" spans="1:22" ht="22.2" x14ac:dyDescent="0.35">
      <c r="A385" s="55" t="s">
        <v>521</v>
      </c>
      <c r="B385" s="55" t="s">
        <v>1785</v>
      </c>
      <c r="C385" s="52">
        <v>2</v>
      </c>
      <c r="D385" s="52" t="s">
        <v>6</v>
      </c>
      <c r="E385" s="52" t="s">
        <v>6</v>
      </c>
      <c r="F385" s="52" t="s">
        <v>6</v>
      </c>
      <c r="G385" s="52" t="s">
        <v>1579</v>
      </c>
      <c r="H385" s="80" t="str">
        <f>IFERROR(IF(LEN(VLOOKUP($A385,Entities!$A$1:$C$116,3,FALSE))=0,"",VLOOKUP($A385,Entities!$A$1:$C$116,3,FALSE)),"")</f>
        <v>The QUALIFICATION CATEGORY applied to a specific QUALIFICATION ELEMENT.</v>
      </c>
      <c r="I385" s="80" t="str">
        <f>IFERROR(IF(LEN(VLOOKUP($A385,Entities!$A$1:$D$116,4,FALSE))=0,"",VLOOKUP($A385,Entities!$A$1:$D$116,4,FALSE)),"")</f>
        <v/>
      </c>
      <c r="J385" s="80" t="str">
        <f>IFERROR(IF(LEN(VLOOKUP($A385,Entities!$A$1:$E$116,5,FALSE))=0,"",VLOOKUP($A385,Entities!$A$1:$E$116,5,FALSE)),"")</f>
        <v>Qualification Category</v>
      </c>
      <c r="K385" s="80" t="str">
        <f>IFERROR(IF(LEN(VLOOKUP($B385,Attributes!$A$1:$C$379,3,FALSE))=0,"",VLOOKUP($B385,Attributes!$A$1:$C$379,3,FALSE)),"")</f>
        <v>NVARCHAR(200)</v>
      </c>
      <c r="L385" s="80" t="str">
        <f>IFERROR(IF(LEN(VLOOKUP($B385,Attributes!$A$1:$F$379,6,FALSE))=0,"",VLOOKUP($B385,Attributes!$A$1:$F$379,6,FALSE)),"")</f>
        <v>Qual_Category_Type</v>
      </c>
      <c r="M385" s="80" t="str">
        <f>IFERROR(IF(LEN(VLOOKUP($B385,Attributes!$A$1:$G$379,7,FALSE))=0,"",VLOOKUP($B385,Attributes!$A$1:$G$379,7,FALSE)),"")</f>
        <v>A controlled list of values that identifies the name of the QUALIFICATION CATEGORY list.</v>
      </c>
      <c r="N385" s="80" t="str">
        <f>IFERROR(IF(LEN(VLOOKUP($B385,Attributes!$A$1:$H$379,8,FALSE))=0,"",VLOOKUP($B385,Attributes!$A$1:$H$379,8,FALSE)),"")</f>
        <v>See business rule against Qual_Category_Value.</v>
      </c>
      <c r="O385" s="52"/>
      <c r="P385" s="53"/>
      <c r="Q385" s="53" t="s">
        <v>422</v>
      </c>
      <c r="R385" s="53"/>
      <c r="S385" s="54" t="s">
        <v>422</v>
      </c>
      <c r="T385" s="54" t="s">
        <v>1809</v>
      </c>
      <c r="U385" s="54" t="s">
        <v>1785</v>
      </c>
      <c r="V385" s="27" t="str">
        <f t="shared" si="6"/>
        <v>OK</v>
      </c>
    </row>
    <row r="386" spans="1:22" ht="77.7" x14ac:dyDescent="0.35">
      <c r="A386" s="55" t="s">
        <v>521</v>
      </c>
      <c r="B386" s="55" t="s">
        <v>524</v>
      </c>
      <c r="C386" s="52">
        <v>3</v>
      </c>
      <c r="D386" s="52" t="s">
        <v>6</v>
      </c>
      <c r="E386" s="52" t="s">
        <v>6</v>
      </c>
      <c r="F386" s="52" t="s">
        <v>6</v>
      </c>
      <c r="G386" s="52" t="s">
        <v>1579</v>
      </c>
      <c r="H386" s="80" t="str">
        <f>IFERROR(IF(LEN(VLOOKUP($A386,Entities!$A$1:$C$116,3,FALSE))=0,"",VLOOKUP($A386,Entities!$A$1:$C$116,3,FALSE)),"")</f>
        <v>The QUALIFICATION CATEGORY applied to a specific QUALIFICATION ELEMENT.</v>
      </c>
      <c r="I386" s="80" t="str">
        <f>IFERROR(IF(LEN(VLOOKUP($A386,Entities!$A$1:$D$116,4,FALSE))=0,"",VLOOKUP($A386,Entities!$A$1:$D$116,4,FALSE)),"")</f>
        <v/>
      </c>
      <c r="J386" s="80" t="str">
        <f>IFERROR(IF(LEN(VLOOKUP($A386,Entities!$A$1:$E$116,5,FALSE))=0,"",VLOOKUP($A386,Entities!$A$1:$E$116,5,FALSE)),"")</f>
        <v>Qualification Category</v>
      </c>
      <c r="K386" s="80" t="str">
        <f>IFERROR(IF(LEN(VLOOKUP($B386,Attributes!$A$1:$C$379,3,FALSE))=0,"",VLOOKUP($B386,Attributes!$A$1:$C$379,3,FALSE)),"")</f>
        <v>NVARCHAR(100)</v>
      </c>
      <c r="L386" s="80" t="str">
        <f>IFERROR(IF(LEN(VLOOKUP($B386,Attributes!$A$1:$F$379,6,FALSE))=0,"",VLOOKUP($B386,Attributes!$A$1:$F$379,6,FALSE)),"")</f>
        <v/>
      </c>
      <c r="M386" s="80" t="str">
        <f>IFERROR(IF(LEN(VLOOKUP($B386,Attributes!$A$1:$G$379,7,FALSE))=0,"",VLOOKUP($B386,Attributes!$A$1:$G$379,7,FALSE)),"")</f>
        <v>The value in a QUALIFICATION CATEGORY list eg GCSE.</v>
      </c>
      <c r="N386" s="80" t="str">
        <f>IFERROR(IF(LEN(VLOOKUP($B386,Attributes!$A$1:$H$379,8,FALSE))=0,"",VLOOKUP($B386,Attributes!$A$1:$H$379,8,FALSE)),"")</f>
        <v xml:space="preserve">The content of the Qualification_Type attribute which has now been deprecated can be mapped directly to Qual_Category_Value in the new Qualification Category data block. The associated Qual_Category_Administrator will be "JCQ A2C Data Exchange" and the Qual_Category_Name will be "A2C Qualification Type".
AOs may populate a second category, "RITS Qualification Type", if they wish to do so. There will be some overlap between values in the 2 categories eg the value "GCE A Level" is likely to appear in both.
</v>
      </c>
      <c r="O386" s="52"/>
      <c r="P386" s="53"/>
      <c r="Q386" s="53" t="s">
        <v>422</v>
      </c>
      <c r="R386" s="53"/>
      <c r="S386" s="54" t="s">
        <v>422</v>
      </c>
      <c r="T386" s="54" t="s">
        <v>1645</v>
      </c>
      <c r="U386" s="54" t="s">
        <v>524</v>
      </c>
      <c r="V386" s="27" t="str">
        <f t="shared" si="6"/>
        <v>OK</v>
      </c>
    </row>
    <row r="387" spans="1:22" ht="22.2" x14ac:dyDescent="0.35">
      <c r="A387" s="55" t="s">
        <v>521</v>
      </c>
      <c r="B387" s="55" t="s">
        <v>7</v>
      </c>
      <c r="C387" s="52">
        <v>4</v>
      </c>
      <c r="D387" s="52" t="s">
        <v>6</v>
      </c>
      <c r="E387" s="52" t="s">
        <v>6</v>
      </c>
      <c r="F387" s="52" t="s">
        <v>6</v>
      </c>
      <c r="G387" s="52"/>
      <c r="H387" s="80" t="str">
        <f>IFERROR(IF(LEN(VLOOKUP($A387,Entities!$A$1:$C$116,3,FALSE))=0,"",VLOOKUP($A387,Entities!$A$1:$C$116,3,FALSE)),"")</f>
        <v>The QUALIFICATION CATEGORY applied to a specific QUALIFICATION ELEMENT.</v>
      </c>
      <c r="I387" s="80" t="str">
        <f>IFERROR(IF(LEN(VLOOKUP($A387,Entities!$A$1:$D$116,4,FALSE))=0,"",VLOOKUP($A387,Entities!$A$1:$D$116,4,FALSE)),"")</f>
        <v/>
      </c>
      <c r="J387" s="80" t="str">
        <f>IFERROR(IF(LEN(VLOOKUP($A387,Entities!$A$1:$E$116,5,FALSE))=0,"",VLOOKUP($A387,Entities!$A$1:$E$116,5,FALSE)),"")</f>
        <v>Qualification Category</v>
      </c>
      <c r="K387" s="80" t="str">
        <f>IFERROR(IF(LEN(VLOOKUP($B387,Attributes!$A$1:$C$379,3,FALSE))=0,"",VLOOKUP($B387,Attributes!$A$1:$C$379,3,FALSE)),"")</f>
        <v>NVARCHAR(32)</v>
      </c>
      <c r="L387" s="80" t="str">
        <f>IFERROR(IF(LEN(VLOOKUP($B387,Attributes!$A$1:$F$379,6,FALSE))=0,"",VLOOKUP($B387,Attributes!$A$1:$F$379,6,FALSE)),"")</f>
        <v/>
      </c>
      <c r="M387" s="80" t="str">
        <f>IFERROR(IF(LEN(VLOOKUP($B387,Attributes!$A$1:$G$379,7,FALSE))=0,"",VLOOKUP($B387,Attributes!$A$1:$G$379,7,FALSE)),"")</f>
        <v>A value that denotes and distinguishes the PARTY.</v>
      </c>
      <c r="N387" s="80" t="str">
        <f>IFERROR(IF(LEN(VLOOKUP($B387,Attributes!$A$1:$H$379,8,FALSE))=0,"",VLOOKUP($B387,Attributes!$A$1:$H$379,8,FALSE)),"")</f>
        <v>In this case is an AWARDING ORGANISATION. 
Where the party is an awarding organisation the JCQCIC Awarding Organisation Id must be used.</v>
      </c>
      <c r="O387" s="52"/>
      <c r="P387" s="53"/>
      <c r="Q387" s="53" t="s">
        <v>422</v>
      </c>
      <c r="R387" s="53"/>
      <c r="S387" s="54" t="s">
        <v>422</v>
      </c>
      <c r="T387" s="54" t="s">
        <v>1646</v>
      </c>
      <c r="U387" s="54" t="s">
        <v>7</v>
      </c>
      <c r="V387" s="27" t="str">
        <f t="shared" si="6"/>
        <v>OK</v>
      </c>
    </row>
    <row r="388" spans="1:22" ht="33.299999999999997" x14ac:dyDescent="0.35">
      <c r="A388" s="55" t="s">
        <v>521</v>
      </c>
      <c r="B388" s="55" t="s">
        <v>15</v>
      </c>
      <c r="C388" s="52">
        <v>5</v>
      </c>
      <c r="D388" s="52" t="s">
        <v>6</v>
      </c>
      <c r="E388" s="52" t="s">
        <v>6</v>
      </c>
      <c r="F388" s="52" t="s">
        <v>6</v>
      </c>
      <c r="G388" s="52" t="s">
        <v>1579</v>
      </c>
      <c r="H388" s="80" t="str">
        <f>IFERROR(IF(LEN(VLOOKUP($A388,Entities!$A$1:$C$116,3,FALSE))=0,"",VLOOKUP($A388,Entities!$A$1:$C$116,3,FALSE)),"")</f>
        <v>The QUALIFICATION CATEGORY applied to a specific QUALIFICATION ELEMENT.</v>
      </c>
      <c r="I388" s="80" t="str">
        <f>IFERROR(IF(LEN(VLOOKUP($A388,Entities!$A$1:$D$116,4,FALSE))=0,"",VLOOKUP($A388,Entities!$A$1:$D$116,4,FALSE)),"")</f>
        <v/>
      </c>
      <c r="J388" s="80" t="str">
        <f>IFERROR(IF(LEN(VLOOKUP($A388,Entities!$A$1:$E$116,5,FALSE))=0,"",VLOOKUP($A388,Entities!$A$1:$E$116,5,FALSE)),"")</f>
        <v>Qualification Category</v>
      </c>
      <c r="K388" s="80" t="str">
        <f>IFERROR(IF(LEN(VLOOKUP($B388,Attributes!$A$1:$C$379,3,FALSE))=0,"",VLOOKUP($B388,Attributes!$A$1:$C$379,3,FALSE)),"")</f>
        <v>NVARCHAR(50)</v>
      </c>
      <c r="L388" s="80" t="str">
        <f>IFERROR(IF(LEN(VLOOKUP($B388,Attributes!$A$1:$F$379,6,FALSE))=0,"",VLOOKUP($B388,Attributes!$A$1:$F$379,6,FALSE)),"")</f>
        <v/>
      </c>
      <c r="M388" s="80" t="str">
        <f>IFERROR(IF(LEN(VLOOKUP($B388,Attributes!$A$1:$G$379,7,FALSE))=0,"",VLOOKUP($B388,Attributes!$A$1:$G$379,7,FALSE)),"")</f>
        <v>A value that uniquely identifies a specific part of a Qualification and applies to one or more QUALIFICATION ELEMENT(s) within an AWARDING ORGANISATION.</v>
      </c>
      <c r="N388" s="80" t="str">
        <f>IFERROR(IF(LEN(VLOOKUP($B388,Attributes!$A$1:$H$379,8,FALSE))=0,"",VLOOKUP($B388,Attributes!$A$1:$H$379,8,FALSE)),"")</f>
        <v>The same value may be used for a number of QUALIFICATION ELEMENTS provided they are differentiated by Qualification_Element_Type.</v>
      </c>
      <c r="O388" s="52"/>
      <c r="P388" s="53"/>
      <c r="Q388" s="53" t="s">
        <v>422</v>
      </c>
      <c r="R388" s="53"/>
      <c r="S388" s="54" t="s">
        <v>422</v>
      </c>
      <c r="T388" s="54" t="s">
        <v>1646</v>
      </c>
      <c r="U388" s="54" t="s">
        <v>15</v>
      </c>
      <c r="V388" s="27" t="str">
        <f t="shared" si="6"/>
        <v>OK</v>
      </c>
    </row>
    <row r="389" spans="1:22" ht="33.299999999999997" x14ac:dyDescent="0.35">
      <c r="A389" s="55" t="s">
        <v>521</v>
      </c>
      <c r="B389" s="55" t="s">
        <v>16</v>
      </c>
      <c r="C389" s="52">
        <v>6</v>
      </c>
      <c r="D389" s="52" t="s">
        <v>6</v>
      </c>
      <c r="E389" s="52" t="s">
        <v>6</v>
      </c>
      <c r="F389" s="52" t="s">
        <v>6</v>
      </c>
      <c r="G389" s="52" t="s">
        <v>1579</v>
      </c>
      <c r="H389" s="80" t="str">
        <f>IFERROR(IF(LEN(VLOOKUP($A389,Entities!$A$1:$C$116,3,FALSE))=0,"",VLOOKUP($A389,Entities!$A$1:$C$116,3,FALSE)),"")</f>
        <v>The QUALIFICATION CATEGORY applied to a specific QUALIFICATION ELEMENT.</v>
      </c>
      <c r="I389" s="80" t="str">
        <f>IFERROR(IF(LEN(VLOOKUP($A389,Entities!$A$1:$D$116,4,FALSE))=0,"",VLOOKUP($A389,Entities!$A$1:$D$116,4,FALSE)),"")</f>
        <v/>
      </c>
      <c r="J389" s="80" t="str">
        <f>IFERROR(IF(LEN(VLOOKUP($A389,Entities!$A$1:$E$116,5,FALSE))=0,"",VLOOKUP($A389,Entities!$A$1:$E$116,5,FALSE)),"")</f>
        <v>Qualification Category</v>
      </c>
      <c r="K389" s="80" t="str">
        <f>IFERROR(IF(LEN(VLOOKUP($B389,Attributes!$A$1:$C$379,3,FALSE))=0,"",VLOOKUP($B389,Attributes!$A$1:$C$379,3,FALSE)),"")</f>
        <v>NVARCHAR(32)</v>
      </c>
      <c r="L389" s="80" t="str">
        <f>IFERROR(IF(LEN(VLOOKUP($B389,Attributes!$A$1:$F$379,6,FALSE))=0,"",VLOOKUP($B389,Attributes!$A$1:$F$379,6,FALSE)),"")</f>
        <v>Qualification_Element_Type</v>
      </c>
      <c r="M389" s="80" t="str">
        <f>IFERROR(IF(LEN(VLOOKUP($B389,Attributes!$A$1:$G$379,7,FALSE))=0,"",VLOOKUP($B389,Attributes!$A$1:$G$379,7,FALSE)),"")</f>
        <v>A controlled list of values that denotes the type and behaviour of the specific QUALIFICATION ELEMENT. Values are "Scheme", "Award", "Learning Unit", "Pathway", "Assessable".</v>
      </c>
      <c r="N389" s="80" t="str">
        <f>IFERROR(IF(LEN(VLOOKUP($B389,Attributes!$A$1:$H$379,8,FALSE))=0,"",VLOOKUP($B389,Attributes!$A$1:$H$379,8,FALSE)),"")</f>
        <v/>
      </c>
      <c r="O389" s="52"/>
      <c r="P389" s="53"/>
      <c r="Q389" s="53" t="s">
        <v>422</v>
      </c>
      <c r="R389" s="53"/>
      <c r="S389" s="54" t="s">
        <v>422</v>
      </c>
      <c r="T389" s="54" t="s">
        <v>1646</v>
      </c>
      <c r="U389" s="54" t="s">
        <v>16</v>
      </c>
      <c r="V389" s="27" t="str">
        <f t="shared" si="6"/>
        <v>OK</v>
      </c>
    </row>
    <row r="390" spans="1:22" ht="55.5" x14ac:dyDescent="0.35">
      <c r="A390" s="55" t="s">
        <v>41</v>
      </c>
      <c r="B390" s="55" t="s">
        <v>42</v>
      </c>
      <c r="C390" s="52">
        <v>1</v>
      </c>
      <c r="D390" s="52" t="s">
        <v>6</v>
      </c>
      <c r="E390" s="52" t="s">
        <v>6</v>
      </c>
      <c r="F390" s="52" t="s">
        <v>6</v>
      </c>
      <c r="G390" s="52" t="s">
        <v>1579</v>
      </c>
      <c r="H390" s="80" t="str">
        <f>IFERROR(IF(LEN(VLOOKUP($A390,Entities!$A$1:$C$116,3,FALSE))=0,"",VLOOKUP($A390,Entities!$A$1:$C$116,3,FALSE)),"")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0" s="80" t="str">
        <f>IFERROR(IF(LEN(VLOOKUP($A390,Entities!$A$1:$D$116,4,FALSE))=0,"",VLOOKUP($A390,Entities!$A$1:$D$116,4,FALSE)),"")</f>
        <v>Inclusive of linking combinations of QUALIFICATION ELEMENT(s) - AWARD(s), ASSESSABLE(s), SCHEME(s), LEARNING UNIT(s), PATHWAY(s) - that represent the whole Qualification.</v>
      </c>
      <c r="J390" s="80" t="str">
        <f>IFERROR(IF(LEN(VLOOKUP($A390,Entities!$A$1:$E$116,5,FALSE))=0,"",VLOOKUP($A390,Entities!$A$1:$E$116,5,FALSE)),"")</f>
        <v>Qualification Element</v>
      </c>
      <c r="K390" s="80" t="str">
        <f>IFERROR(IF(LEN(VLOOKUP($B390,Attributes!$A$1:$C$379,3,FALSE))=0,"",VLOOKUP($B390,Attributes!$A$1:$C$379,3,FALSE)),"")</f>
        <v>NVARCHAR(32)</v>
      </c>
      <c r="L390" s="80" t="str">
        <f>IFERROR(IF(LEN(VLOOKUP($B390,Attributes!$A$1:$F$379,6,FALSE))=0,"",VLOOKUP($B390,Attributes!$A$1:$F$379,6,FALSE)),"")</f>
        <v/>
      </c>
      <c r="M390" s="80" t="str">
        <f>IFERROR(IF(LEN(VLOOKUP($B390,Attributes!$A$1:$G$379,7,FALSE))=0,"",VLOOKUP($B390,Attributes!$A$1:$G$379,7,FALSE)),"")</f>
        <v>A value that denotes and distinguishes the PARTY.</v>
      </c>
      <c r="N390" s="80" t="str">
        <f>IFERROR(IF(LEN(VLOOKUP($B390,Attributes!$A$1:$H$379,8,FALSE))=0,"",VLOOKUP($B390,Attributes!$A$1:$H$379,8,FALSE)),"")</f>
        <v>In this case the party is an awarding organisation; one of the identifiers listed in the Harmonised Values section will be used.</v>
      </c>
      <c r="O390" s="52"/>
      <c r="P390" s="53"/>
      <c r="Q390" s="53" t="s">
        <v>424</v>
      </c>
      <c r="R390" s="53"/>
      <c r="S390" s="54" t="s">
        <v>424</v>
      </c>
      <c r="T390" s="54" t="s">
        <v>1647</v>
      </c>
      <c r="U390" s="54" t="s">
        <v>42</v>
      </c>
      <c r="V390" s="27" t="str">
        <f t="shared" si="6"/>
        <v>OK</v>
      </c>
    </row>
    <row r="391" spans="1:22" ht="55.5" x14ac:dyDescent="0.35">
      <c r="A391" s="55" t="s">
        <v>41</v>
      </c>
      <c r="B391" s="55" t="s">
        <v>43</v>
      </c>
      <c r="C391" s="52">
        <v>2</v>
      </c>
      <c r="D391" s="52" t="s">
        <v>6</v>
      </c>
      <c r="E391" s="52" t="s">
        <v>6</v>
      </c>
      <c r="F391" s="52" t="s">
        <v>6</v>
      </c>
      <c r="G391" s="52" t="s">
        <v>1579</v>
      </c>
      <c r="H391" s="80" t="str">
        <f>IFERROR(IF(LEN(VLOOKUP($A391,Entities!$A$1:$C$116,3,FALSE))=0,"",VLOOKUP($A391,Entities!$A$1:$C$116,3,FALSE)),"")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1" s="80" t="str">
        <f>IFERROR(IF(LEN(VLOOKUP($A391,Entities!$A$1:$D$116,4,FALSE))=0,"",VLOOKUP($A391,Entities!$A$1:$D$116,4,FALSE)),"")</f>
        <v>Inclusive of linking combinations of QUALIFICATION ELEMENT(s) - AWARD(s), ASSESSABLE(s), SCHEME(s), LEARNING UNIT(s), PATHWAY(s) - that represent the whole Qualification.</v>
      </c>
      <c r="J391" s="80" t="str">
        <f>IFERROR(IF(LEN(VLOOKUP($A391,Entities!$A$1:$E$116,5,FALSE))=0,"",VLOOKUP($A391,Entities!$A$1:$E$116,5,FALSE)),"")</f>
        <v>Qualification Element</v>
      </c>
      <c r="K391" s="80" t="str">
        <f>IFERROR(IF(LEN(VLOOKUP($B391,Attributes!$A$1:$C$379,3,FALSE))=0,"",VLOOKUP($B391,Attributes!$A$1:$C$379,3,FALSE)),"")</f>
        <v>NVARCHAR(50)</v>
      </c>
      <c r="L391" s="80" t="str">
        <f>IFERROR(IF(LEN(VLOOKUP($B391,Attributes!$A$1:$F$379,6,FALSE))=0,"",VLOOKUP($B391,Attributes!$A$1:$F$379,6,FALSE)),"")</f>
        <v/>
      </c>
      <c r="M391" s="80" t="str">
        <f>IFERROR(IF(LEN(VLOOKUP($B391,Attributes!$A$1:$G$379,7,FALSE))=0,"",VLOOKUP($B391,Attributes!$A$1:$G$379,7,FALSE)),"")</f>
        <v>A value that uniquely identifies a specific part of a Qualification and applies to one or more QUALIFICATION ELEMENT(s) within an AWARDING ORGANISATION.</v>
      </c>
      <c r="N391" s="80" t="str">
        <f>IFERROR(IF(LEN(VLOOKUP($B391,Attributes!$A$1:$H$379,8,FALSE))=0,"",VLOOKUP($B391,Attributes!$A$1:$H$379,8,FALSE)),"")</f>
        <v/>
      </c>
      <c r="O391" s="52"/>
      <c r="P391" s="53"/>
      <c r="Q391" s="53" t="s">
        <v>424</v>
      </c>
      <c r="R391" s="53"/>
      <c r="S391" s="54" t="s">
        <v>424</v>
      </c>
      <c r="T391" s="54" t="s">
        <v>1647</v>
      </c>
      <c r="U391" s="54" t="s">
        <v>43</v>
      </c>
      <c r="V391" s="27" t="str">
        <f t="shared" si="6"/>
        <v>OK</v>
      </c>
    </row>
    <row r="392" spans="1:22" ht="55.5" x14ac:dyDescent="0.35">
      <c r="A392" s="55" t="s">
        <v>41</v>
      </c>
      <c r="B392" s="55" t="s">
        <v>44</v>
      </c>
      <c r="C392" s="52">
        <v>3</v>
      </c>
      <c r="D392" s="52" t="s">
        <v>6</v>
      </c>
      <c r="E392" s="52" t="s">
        <v>6</v>
      </c>
      <c r="F392" s="52" t="s">
        <v>6</v>
      </c>
      <c r="G392" s="52" t="s">
        <v>1579</v>
      </c>
      <c r="H392" s="80" t="str">
        <f>IFERROR(IF(LEN(VLOOKUP($A392,Entities!$A$1:$C$116,3,FALSE))=0,"",VLOOKUP($A392,Entities!$A$1:$C$116,3,FALSE)),"")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2" s="80" t="str">
        <f>IFERROR(IF(LEN(VLOOKUP($A392,Entities!$A$1:$D$116,4,FALSE))=0,"",VLOOKUP($A392,Entities!$A$1:$D$116,4,FALSE)),"")</f>
        <v>Inclusive of linking combinations of QUALIFICATION ELEMENT(s) - AWARD(s), ASSESSABLE(s), SCHEME(s), LEARNING UNIT(s), PATHWAY(s) - that represent the whole Qualification.</v>
      </c>
      <c r="J392" s="80" t="str">
        <f>IFERROR(IF(LEN(VLOOKUP($A392,Entities!$A$1:$E$116,5,FALSE))=0,"",VLOOKUP($A392,Entities!$A$1:$E$116,5,FALSE)),"")</f>
        <v>Qualification Element</v>
      </c>
      <c r="K392" s="80" t="str">
        <f>IFERROR(IF(LEN(VLOOKUP($B392,Attributes!$A$1:$C$379,3,FALSE))=0,"",VLOOKUP($B392,Attributes!$A$1:$C$379,3,FALSE)),"")</f>
        <v>NVARCHAR(32)</v>
      </c>
      <c r="L392" s="80" t="str">
        <f>IFERROR(IF(LEN(VLOOKUP($B392,Attributes!$A$1:$F$379,6,FALSE))=0,"",VLOOKUP($B392,Attributes!$A$1:$F$379,6,FALSE)),"")</f>
        <v>Qualification_Element_Type</v>
      </c>
      <c r="M392" s="80" t="str">
        <f>IFERROR(IF(LEN(VLOOKUP($B392,Attributes!$A$1:$G$379,7,FALSE))=0,"",VLOOKUP($B392,Attributes!$A$1:$G$379,7,FALSE)),"")</f>
        <v>A controlled list of values that denotes the type and behaviour of the specific QUALIFICATION ELEMENT. Values are "Scheme", "Award", "Learning Unit", "Pathway", "Assessable".</v>
      </c>
      <c r="N392" s="80" t="str">
        <f>IFERROR(IF(LEN(VLOOKUP($B392,Attributes!$A$1:$H$379,8,FALSE))=0,"",VLOOKUP($B392,Attributes!$A$1:$H$379,8,FALSE)),"")</f>
        <v/>
      </c>
      <c r="O392" s="52"/>
      <c r="P392" s="53"/>
      <c r="Q392" s="53" t="s">
        <v>424</v>
      </c>
      <c r="R392" s="53"/>
      <c r="S392" s="54" t="s">
        <v>424</v>
      </c>
      <c r="T392" s="54" t="s">
        <v>1647</v>
      </c>
      <c r="U392" s="54" t="s">
        <v>44</v>
      </c>
      <c r="V392" s="27" t="str">
        <f t="shared" si="6"/>
        <v>OK</v>
      </c>
    </row>
    <row r="393" spans="1:22" ht="55.5" x14ac:dyDescent="0.35">
      <c r="A393" s="55" t="s">
        <v>41</v>
      </c>
      <c r="B393" s="55" t="s">
        <v>45</v>
      </c>
      <c r="C393" s="52">
        <v>4</v>
      </c>
      <c r="D393" s="52" t="s">
        <v>6</v>
      </c>
      <c r="E393" s="52" t="s">
        <v>6</v>
      </c>
      <c r="F393" s="52" t="s">
        <v>6</v>
      </c>
      <c r="G393" s="52" t="s">
        <v>1579</v>
      </c>
      <c r="H393" s="80" t="str">
        <f>IFERROR(IF(LEN(VLOOKUP($A393,Entities!$A$1:$C$116,3,FALSE))=0,"",VLOOKUP($A393,Entities!$A$1:$C$116,3,FALSE)),"")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3" s="80" t="str">
        <f>IFERROR(IF(LEN(VLOOKUP($A393,Entities!$A$1:$D$116,4,FALSE))=0,"",VLOOKUP($A393,Entities!$A$1:$D$116,4,FALSE)),"")</f>
        <v>Inclusive of linking combinations of QUALIFICATION ELEMENT(s) - AWARD(s), ASSESSABLE(s), SCHEME(s), LEARNING UNIT(s), PATHWAY(s) - that represent the whole Qualification.</v>
      </c>
      <c r="J393" s="80" t="str">
        <f>IFERROR(IF(LEN(VLOOKUP($A393,Entities!$A$1:$E$116,5,FALSE))=0,"",VLOOKUP($A393,Entities!$A$1:$E$116,5,FALSE)),"")</f>
        <v>Qualification Element</v>
      </c>
      <c r="K393" s="80" t="str">
        <f>IFERROR(IF(LEN(VLOOKUP($B393,Attributes!$A$1:$C$379,3,FALSE))=0,"",VLOOKUP($B393,Attributes!$A$1:$C$379,3,FALSE)),"")</f>
        <v>NVARCHAR(32)</v>
      </c>
      <c r="L393" s="80" t="str">
        <f>IFERROR(IF(LEN(VLOOKUP($B393,Attributes!$A$1:$F$379,6,FALSE))=0,"",VLOOKUP($B393,Attributes!$A$1:$F$379,6,FALSE)),"")</f>
        <v/>
      </c>
      <c r="M393" s="80" t="str">
        <f>IFERROR(IF(LEN(VLOOKUP($B393,Attributes!$A$1:$G$379,7,FALSE))=0,"",VLOOKUP($B393,Attributes!$A$1:$G$379,7,FALSE)),"")</f>
        <v>A value that denotes and distinguishes the PARTY.</v>
      </c>
      <c r="N393" s="80" t="str">
        <f>IFERROR(IF(LEN(VLOOKUP($B393,Attributes!$A$1:$H$379,8,FALSE))=0,"",VLOOKUP($B393,Attributes!$A$1:$H$379,8,FALSE)),"")</f>
        <v>In this case the party is an awarding organisation; one of the identifiers listed in the Harmonised Values section will be used.</v>
      </c>
      <c r="O393" s="52"/>
      <c r="P393" s="53"/>
      <c r="Q393" s="53" t="s">
        <v>424</v>
      </c>
      <c r="R393" s="53"/>
      <c r="S393" s="54" t="s">
        <v>424</v>
      </c>
      <c r="T393" s="54" t="s">
        <v>1647</v>
      </c>
      <c r="U393" s="54" t="s">
        <v>45</v>
      </c>
      <c r="V393" s="27" t="str">
        <f t="shared" si="6"/>
        <v>OK</v>
      </c>
    </row>
    <row r="394" spans="1:22" ht="55.5" x14ac:dyDescent="0.35">
      <c r="A394" s="55" t="s">
        <v>41</v>
      </c>
      <c r="B394" s="55" t="s">
        <v>46</v>
      </c>
      <c r="C394" s="52">
        <v>5</v>
      </c>
      <c r="D394" s="52" t="s">
        <v>6</v>
      </c>
      <c r="E394" s="52" t="s">
        <v>6</v>
      </c>
      <c r="F394" s="52" t="s">
        <v>6</v>
      </c>
      <c r="G394" s="52" t="s">
        <v>1579</v>
      </c>
      <c r="H394" s="80" t="str">
        <f>IFERROR(IF(LEN(VLOOKUP($A394,Entities!$A$1:$C$116,3,FALSE))=0,"",VLOOKUP($A394,Entities!$A$1:$C$116,3,FALSE)),"")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4" s="80" t="str">
        <f>IFERROR(IF(LEN(VLOOKUP($A394,Entities!$A$1:$D$116,4,FALSE))=0,"",VLOOKUP($A394,Entities!$A$1:$D$116,4,FALSE)),"")</f>
        <v>Inclusive of linking combinations of QUALIFICATION ELEMENT(s) - AWARD(s), ASSESSABLE(s), SCHEME(s), LEARNING UNIT(s), PATHWAY(s) - that represent the whole Qualification.</v>
      </c>
      <c r="J394" s="80" t="str">
        <f>IFERROR(IF(LEN(VLOOKUP($A394,Entities!$A$1:$E$116,5,FALSE))=0,"",VLOOKUP($A394,Entities!$A$1:$E$116,5,FALSE)),"")</f>
        <v>Qualification Element</v>
      </c>
      <c r="K394" s="80" t="str">
        <f>IFERROR(IF(LEN(VLOOKUP($B394,Attributes!$A$1:$C$379,3,FALSE))=0,"",VLOOKUP($B394,Attributes!$A$1:$C$379,3,FALSE)),"")</f>
        <v>NVARCHAR(50)</v>
      </c>
      <c r="L394" s="80" t="str">
        <f>IFERROR(IF(LEN(VLOOKUP($B394,Attributes!$A$1:$F$379,6,FALSE))=0,"",VLOOKUP($B394,Attributes!$A$1:$F$379,6,FALSE)),"")</f>
        <v/>
      </c>
      <c r="M394" s="80" t="str">
        <f>IFERROR(IF(LEN(VLOOKUP($B394,Attributes!$A$1:$G$379,7,FALSE))=0,"",VLOOKUP($B394,Attributes!$A$1:$G$379,7,FALSE)),"")</f>
        <v>A value that uniquely identifies a specific part of a Qualification and applies to one or more QUALIFICATION ELEMENT(s) within an AWARDING ORGANISATION.</v>
      </c>
      <c r="N394" s="80" t="str">
        <f>IFERROR(IF(LEN(VLOOKUP($B394,Attributes!$A$1:$H$379,8,FALSE))=0,"",VLOOKUP($B394,Attributes!$A$1:$H$379,8,FALSE)),"")</f>
        <v/>
      </c>
      <c r="O394" s="52"/>
      <c r="P394" s="53"/>
      <c r="Q394" s="53" t="s">
        <v>424</v>
      </c>
      <c r="R394" s="53"/>
      <c r="S394" s="54" t="s">
        <v>424</v>
      </c>
      <c r="T394" s="54" t="s">
        <v>1647</v>
      </c>
      <c r="U394" s="54" t="s">
        <v>46</v>
      </c>
      <c r="V394" s="27" t="str">
        <f t="shared" si="6"/>
        <v>OK</v>
      </c>
    </row>
    <row r="395" spans="1:22" ht="55.5" x14ac:dyDescent="0.35">
      <c r="A395" s="55" t="s">
        <v>41</v>
      </c>
      <c r="B395" s="55" t="s">
        <v>47</v>
      </c>
      <c r="C395" s="52">
        <v>6</v>
      </c>
      <c r="D395" s="52" t="s">
        <v>6</v>
      </c>
      <c r="E395" s="52" t="s">
        <v>6</v>
      </c>
      <c r="F395" s="52" t="s">
        <v>6</v>
      </c>
      <c r="G395" s="52" t="s">
        <v>1579</v>
      </c>
      <c r="H395" s="80" t="str">
        <f>IFERROR(IF(LEN(VLOOKUP($A395,Entities!$A$1:$C$116,3,FALSE))=0,"",VLOOKUP($A395,Entities!$A$1:$C$116,3,FALSE)),"")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5" s="80" t="str">
        <f>IFERROR(IF(LEN(VLOOKUP($A395,Entities!$A$1:$D$116,4,FALSE))=0,"",VLOOKUP($A395,Entities!$A$1:$D$116,4,FALSE)),"")</f>
        <v>Inclusive of linking combinations of QUALIFICATION ELEMENT(s) - AWARD(s), ASSESSABLE(s), SCHEME(s), LEARNING UNIT(s), PATHWAY(s) - that represent the whole Qualification.</v>
      </c>
      <c r="J395" s="80" t="str">
        <f>IFERROR(IF(LEN(VLOOKUP($A395,Entities!$A$1:$E$116,5,FALSE))=0,"",VLOOKUP($A395,Entities!$A$1:$E$116,5,FALSE)),"")</f>
        <v>Qualification Element</v>
      </c>
      <c r="K395" s="80" t="str">
        <f>IFERROR(IF(LEN(VLOOKUP($B395,Attributes!$A$1:$C$379,3,FALSE))=0,"",VLOOKUP($B395,Attributes!$A$1:$C$379,3,FALSE)),"")</f>
        <v>NVARCHAR(32)</v>
      </c>
      <c r="L395" s="80" t="str">
        <f>IFERROR(IF(LEN(VLOOKUP($B395,Attributes!$A$1:$F$379,6,FALSE))=0,"",VLOOKUP($B395,Attributes!$A$1:$F$379,6,FALSE)),"")</f>
        <v>Qualification_Element_Type</v>
      </c>
      <c r="M395" s="80" t="str">
        <f>IFERROR(IF(LEN(VLOOKUP($B395,Attributes!$A$1:$G$379,7,FALSE))=0,"",VLOOKUP($B395,Attributes!$A$1:$G$379,7,FALSE)),"")</f>
        <v>A controlled list of values that denotes the type and behaviour of the specific QUALIFICATION ELEMENT. Values are "Scheme", "Award", "Learning Unit", "Pathway", "Assessable".</v>
      </c>
      <c r="N395" s="80" t="str">
        <f>IFERROR(IF(LEN(VLOOKUP($B395,Attributes!$A$1:$H$379,8,FALSE))=0,"",VLOOKUP($B395,Attributes!$A$1:$H$379,8,FALSE)),"")</f>
        <v/>
      </c>
      <c r="O395" s="52"/>
      <c r="P395" s="53"/>
      <c r="Q395" s="53" t="s">
        <v>424</v>
      </c>
      <c r="R395" s="53"/>
      <c r="S395" s="54" t="s">
        <v>424</v>
      </c>
      <c r="T395" s="54" t="s">
        <v>1647</v>
      </c>
      <c r="U395" s="54" t="s">
        <v>47</v>
      </c>
      <c r="V395" s="27" t="str">
        <f t="shared" si="6"/>
        <v>OK</v>
      </c>
    </row>
    <row r="396" spans="1:22" ht="55.5" x14ac:dyDescent="0.35">
      <c r="A396" s="55" t="s">
        <v>41</v>
      </c>
      <c r="B396" s="55" t="s">
        <v>526</v>
      </c>
      <c r="C396" s="52">
        <v>7</v>
      </c>
      <c r="D396" s="52" t="s">
        <v>6</v>
      </c>
      <c r="E396" s="52" t="s">
        <v>8</v>
      </c>
      <c r="F396" s="52" t="s">
        <v>6</v>
      </c>
      <c r="G396" s="52" t="s">
        <v>1579</v>
      </c>
      <c r="H396" s="80" t="str">
        <f>IFERROR(IF(LEN(VLOOKUP($A396,Entities!$A$1:$C$116,3,FALSE))=0,"",VLOOKUP($A396,Entities!$A$1:$C$116,3,FALSE)),"")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6" s="80" t="str">
        <f>IFERROR(IF(LEN(VLOOKUP($A396,Entities!$A$1:$D$116,4,FALSE))=0,"",VLOOKUP($A396,Entities!$A$1:$D$116,4,FALSE)),"")</f>
        <v>Inclusive of linking combinations of QUALIFICATION ELEMENT(s) - AWARD(s), ASSESSABLE(s), SCHEME(s), LEARNING UNIT(s), PATHWAY(s) - that represent the whole Qualification.</v>
      </c>
      <c r="J396" s="80" t="str">
        <f>IFERROR(IF(LEN(VLOOKUP($A396,Entities!$A$1:$E$116,5,FALSE))=0,"",VLOOKUP($A396,Entities!$A$1:$E$116,5,FALSE)),"")</f>
        <v>Qualification Element</v>
      </c>
      <c r="K396" s="80" t="str">
        <f>IFERROR(IF(LEN(VLOOKUP($B396,Attributes!$A$1:$C$379,3,FALSE))=0,"",VLOOKUP($B396,Attributes!$A$1:$C$379,3,FALSE)),"")</f>
        <v>DATETIME DAY TO SECOND</v>
      </c>
      <c r="L396" s="80" t="str">
        <f>IFERROR(IF(LEN(VLOOKUP($B396,Attributes!$A$1:$F$379,6,FALSE))=0,"",VLOOKUP($B396,Attributes!$A$1:$F$379,6,FALSE)),"")</f>
        <v/>
      </c>
      <c r="M396" s="80" t="str">
        <f>IFERROR(IF(LEN(VLOOKUP($B396,Attributes!$A$1:$G$379,7,FALSE))=0,"",VLOOKUP($B396,Attributes!$A$1:$G$379,7,FALSE)),"")</f>
        <v>The date/time from which this QE RELATIONSHIP becomes effective.</v>
      </c>
      <c r="N396" s="80" t="str">
        <f>IFERROR(IF(LEN(VLOOKUP($B396,Attributes!$A$1:$H$379,8,FALSE))=0,"",VLOOKUP($B396,Attributes!$A$1:$H$379,8,FALSE)),"")</f>
        <v/>
      </c>
      <c r="O396" s="52"/>
      <c r="P396" s="53"/>
      <c r="Q396" s="53" t="s">
        <v>424</v>
      </c>
      <c r="R396" s="53"/>
      <c r="S396" s="54" t="s">
        <v>424</v>
      </c>
      <c r="T396" s="54" t="s">
        <v>1647</v>
      </c>
      <c r="U396" s="54" t="s">
        <v>526</v>
      </c>
      <c r="V396" s="27" t="str">
        <f t="shared" si="6"/>
        <v>OK</v>
      </c>
    </row>
    <row r="397" spans="1:22" ht="55.5" x14ac:dyDescent="0.35">
      <c r="A397" s="55" t="s">
        <v>41</v>
      </c>
      <c r="B397" s="55" t="s">
        <v>48</v>
      </c>
      <c r="C397" s="52">
        <v>8</v>
      </c>
      <c r="D397" s="52" t="s">
        <v>8</v>
      </c>
      <c r="E397" s="52" t="s">
        <v>6</v>
      </c>
      <c r="F397" s="52" t="s">
        <v>6</v>
      </c>
      <c r="G397" s="52" t="s">
        <v>1579</v>
      </c>
      <c r="H397" s="80" t="str">
        <f>IFERROR(IF(LEN(VLOOKUP($A397,Entities!$A$1:$C$116,3,FALSE))=0,"",VLOOKUP($A397,Entities!$A$1:$C$116,3,FALSE)),"")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7" s="80" t="str">
        <f>IFERROR(IF(LEN(VLOOKUP($A397,Entities!$A$1:$D$116,4,FALSE))=0,"",VLOOKUP($A397,Entities!$A$1:$D$116,4,FALSE)),"")</f>
        <v>Inclusive of linking combinations of QUALIFICATION ELEMENT(s) - AWARD(s), ASSESSABLE(s), SCHEME(s), LEARNING UNIT(s), PATHWAY(s) - that represent the whole Qualification.</v>
      </c>
      <c r="J397" s="80" t="str">
        <f>IFERROR(IF(LEN(VLOOKUP($A397,Entities!$A$1:$E$116,5,FALSE))=0,"",VLOOKUP($A397,Entities!$A$1:$E$116,5,FALSE)),"")</f>
        <v>Qualification Element</v>
      </c>
      <c r="K397" s="80" t="str">
        <f>IFERROR(IF(LEN(VLOOKUP($B397,Attributes!$A$1:$C$379,3,FALSE))=0,"",VLOOKUP($B397,Attributes!$A$1:$C$379,3,FALSE)),"")</f>
        <v>NVARCHAR(32)</v>
      </c>
      <c r="L397" s="80" t="str">
        <f>IFERROR(IF(LEN(VLOOKUP($B397,Attributes!$A$1:$F$379,6,FALSE))=0,"",VLOOKUP($B397,Attributes!$A$1:$F$379,6,FALSE)),"")</f>
        <v>QE_Relationship_Type</v>
      </c>
      <c r="M397" s="80" t="str">
        <f>IFERROR(IF(LEN(VLOOKUP($B397,Attributes!$A$1:$G$379,7,FALSE))=0,"",VLOOKUP($B397,Attributes!$A$1:$G$379,7,FALSE)),"")</f>
        <v>A controlled list of values that identifies the type of relationship between two QUALIFICATION ELEMENTs. Values are "Allowed", "Disallowed".</v>
      </c>
      <c r="N397" s="80" t="str">
        <f>IFERROR(IF(LEN(VLOOKUP($B397,Attributes!$A$1:$H$379,8,FALSE))=0,"",VLOOKUP($B397,Attributes!$A$1:$H$379,8,FALSE)),"")</f>
        <v xml:space="preserve">The QE_Relationship_Type value provided should be considered along with the QE_Relationship_Rule_Type value. See descriptions against individual type list values in Appendix 2 for further guidance.
Note however that MIS should not rely on these values to fully clarify terminal rule requirements.
</v>
      </c>
      <c r="O397" s="52"/>
      <c r="P397" s="53"/>
      <c r="Q397" s="53" t="s">
        <v>424</v>
      </c>
      <c r="R397" s="53"/>
      <c r="S397" s="54" t="s">
        <v>424</v>
      </c>
      <c r="T397" s="54" t="s">
        <v>1602</v>
      </c>
      <c r="U397" s="54" t="s">
        <v>48</v>
      </c>
      <c r="V397" s="27" t="str">
        <f t="shared" si="6"/>
        <v>OK</v>
      </c>
    </row>
    <row r="398" spans="1:22" ht="55.5" x14ac:dyDescent="0.35">
      <c r="A398" s="55" t="s">
        <v>41</v>
      </c>
      <c r="B398" s="55" t="s">
        <v>49</v>
      </c>
      <c r="C398" s="52">
        <v>9</v>
      </c>
      <c r="D398" s="52" t="s">
        <v>8</v>
      </c>
      <c r="E398" s="52" t="s">
        <v>6</v>
      </c>
      <c r="F398" s="52" t="s">
        <v>6</v>
      </c>
      <c r="G398" s="52" t="s">
        <v>1579</v>
      </c>
      <c r="H398" s="80" t="str">
        <f>IFERROR(IF(LEN(VLOOKUP($A398,Entities!$A$1:$C$116,3,FALSE))=0,"",VLOOKUP($A398,Entities!$A$1:$C$116,3,FALSE)),"")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8" s="80" t="str">
        <f>IFERROR(IF(LEN(VLOOKUP($A398,Entities!$A$1:$D$116,4,FALSE))=0,"",VLOOKUP($A398,Entities!$A$1:$D$116,4,FALSE)),"")</f>
        <v>Inclusive of linking combinations of QUALIFICATION ELEMENT(s) - AWARD(s), ASSESSABLE(s), SCHEME(s), LEARNING UNIT(s), PATHWAY(s) - that represent the whole Qualification.</v>
      </c>
      <c r="J398" s="80" t="str">
        <f>IFERROR(IF(LEN(VLOOKUP($A398,Entities!$A$1:$E$116,5,FALSE))=0,"",VLOOKUP($A398,Entities!$A$1:$E$116,5,FALSE)),"")</f>
        <v>Qualification Element</v>
      </c>
      <c r="K398" s="80" t="str">
        <f>IFERROR(IF(LEN(VLOOKUP($B398,Attributes!$A$1:$C$379,3,FALSE))=0,"",VLOOKUP($B398,Attributes!$A$1:$C$379,3,FALSE)),"")</f>
        <v>NVARCHAR(20)</v>
      </c>
      <c r="L398" s="80" t="str">
        <f>IFERROR(IF(LEN(VLOOKUP($B398,Attributes!$A$1:$F$379,6,FALSE))=0,"",VLOOKUP($B398,Attributes!$A$1:$F$379,6,FALSE)),"")</f>
        <v>QE_Relationship_Rule_Type</v>
      </c>
      <c r="M398" s="80" t="str">
        <f>IFERROR(IF(LEN(VLOOKUP($B398,Attributes!$A$1:$G$379,7,FALSE))=0,"",VLOOKUP($B398,Attributes!$A$1:$G$379,7,FALSE)),"")</f>
        <v>A controlled list of values that specifies the type of constraint applicable to a QE RELATIONSHIP between 2 QUALIFICATION ELEMENTs. Values are "Same Series", "Top Up", Fall Back", "Anytime"</v>
      </c>
      <c r="N398" s="80" t="str">
        <f>IFERROR(IF(LEN(VLOOKUP($B398,Attributes!$A$1:$H$379,8,FALSE))=0,"",VLOOKUP($B398,Attributes!$A$1:$H$379,8,FALSE)),"")</f>
        <v xml:space="preserve">The QE_Relationship_Rule_Type value provided should be considered along with the QE_Relationship_Type value. See descriptions against individual type list values in Appendix 2 for further guidance.
Note however that MIS should not rely on these values to fully clarify terminal rule requirements.
</v>
      </c>
      <c r="O398" s="52"/>
      <c r="P398" s="53"/>
      <c r="Q398" s="53" t="s">
        <v>424</v>
      </c>
      <c r="R398" s="53"/>
      <c r="S398" s="54" t="s">
        <v>424</v>
      </c>
      <c r="T398" s="54" t="s">
        <v>1602</v>
      </c>
      <c r="U398" s="54" t="s">
        <v>49</v>
      </c>
      <c r="V398" s="27" t="str">
        <f t="shared" si="6"/>
        <v>OK</v>
      </c>
    </row>
    <row r="399" spans="1:22" ht="55.5" x14ac:dyDescent="0.35">
      <c r="A399" s="55" t="s">
        <v>41</v>
      </c>
      <c r="B399" s="55" t="s">
        <v>527</v>
      </c>
      <c r="C399" s="52">
        <v>10</v>
      </c>
      <c r="D399" s="52" t="s">
        <v>8</v>
      </c>
      <c r="E399" s="52" t="s">
        <v>8</v>
      </c>
      <c r="F399" s="52" t="s">
        <v>8</v>
      </c>
      <c r="G399" s="52" t="s">
        <v>1579</v>
      </c>
      <c r="H399" s="80" t="str">
        <f>IFERROR(IF(LEN(VLOOKUP($A399,Entities!$A$1:$C$116,3,FALSE))=0,"",VLOOKUP($A399,Entities!$A$1:$C$116,3,FALSE)),"")</f>
        <v>The combinations of QUALIFICATION ELEMENT that can be combined to link together the specification, Rules of Combination, units and assessments and satisfy both the requirements of a component based QUALIFICATION ELEMENT or linear QUALIFICATION ELEMENT.</v>
      </c>
      <c r="I399" s="80" t="str">
        <f>IFERROR(IF(LEN(VLOOKUP($A399,Entities!$A$1:$D$116,4,FALSE))=0,"",VLOOKUP($A399,Entities!$A$1:$D$116,4,FALSE)),"")</f>
        <v>Inclusive of linking combinations of QUALIFICATION ELEMENT(s) - AWARD(s), ASSESSABLE(s), SCHEME(s), LEARNING UNIT(s), PATHWAY(s) - that represent the whole Qualification.</v>
      </c>
      <c r="J399" s="80" t="str">
        <f>IFERROR(IF(LEN(VLOOKUP($A399,Entities!$A$1:$E$116,5,FALSE))=0,"",VLOOKUP($A399,Entities!$A$1:$E$116,5,FALSE)),"")</f>
        <v>Qualification Element</v>
      </c>
      <c r="K399" s="80" t="str">
        <f>IFERROR(IF(LEN(VLOOKUP($B399,Attributes!$A$1:$C$379,3,FALSE))=0,"",VLOOKUP($B399,Attributes!$A$1:$C$379,3,FALSE)),"")</f>
        <v>DATETIME DAY TO SECOND</v>
      </c>
      <c r="L399" s="80" t="str">
        <f>IFERROR(IF(LEN(VLOOKUP($B399,Attributes!$A$1:$F$379,6,FALSE))=0,"",VLOOKUP($B399,Attributes!$A$1:$F$379,6,FALSE)),"")</f>
        <v/>
      </c>
      <c r="M399" s="80" t="str">
        <f>IFERROR(IF(LEN(VLOOKUP($B399,Attributes!$A$1:$G$379,7,FALSE))=0,"",VLOOKUP($B399,Attributes!$A$1:$G$379,7,FALSE)),"")</f>
        <v>The date/time from which this QE RELATIONSHIP ceases to be effective.</v>
      </c>
      <c r="N399" s="80" t="str">
        <f>IFERROR(IF(LEN(VLOOKUP($B399,Attributes!$A$1:$H$379,8,FALSE))=0,"",VLOOKUP($B399,Attributes!$A$1:$H$379,8,FALSE)),"")</f>
        <v/>
      </c>
      <c r="O399" s="52"/>
      <c r="P399" s="53"/>
      <c r="Q399" s="53" t="s">
        <v>424</v>
      </c>
      <c r="R399" s="53"/>
      <c r="S399" s="54" t="s">
        <v>424</v>
      </c>
      <c r="T399" s="54" t="s">
        <v>1602</v>
      </c>
      <c r="U399" s="54" t="s">
        <v>527</v>
      </c>
      <c r="V399" s="27" t="str">
        <f t="shared" si="6"/>
        <v>OK</v>
      </c>
    </row>
    <row r="400" spans="1:22" ht="44.4" x14ac:dyDescent="0.35">
      <c r="A400" s="55" t="s">
        <v>209</v>
      </c>
      <c r="B400" s="55" t="s">
        <v>49</v>
      </c>
      <c r="C400" s="52">
        <v>1</v>
      </c>
      <c r="D400" s="52" t="s">
        <v>6</v>
      </c>
      <c r="E400" s="52" t="s">
        <v>8</v>
      </c>
      <c r="F400" s="52" t="s">
        <v>6</v>
      </c>
      <c r="G400" s="52"/>
      <c r="H400" s="80" t="str">
        <f>IFERROR(IF(LEN(VLOOKUP($A400,Entities!$A$1:$C$116,3,FALSE))=0,"",VLOOKUP($A400,Entities!$A$1:$C$116,3,FALSE)),"")</f>
        <v>A controlled list of values that specifies the type of constraint applicable to a QE RELATIONSHIP between 2 QUALIFICATION ELEMENTs. Values are "Same Series", "Top Up", Fall Back", "Anytime"</v>
      </c>
      <c r="I400" s="80" t="str">
        <f>IFERROR(IF(LEN(VLOOKUP($A400,Entities!$A$1:$D$116,4,FALSE))=0,"",VLOOKUP($A400,Entities!$A$1:$D$116,4,FALSE)),"")</f>
        <v/>
      </c>
      <c r="J400" s="80" t="str">
        <f>IFERROR(IF(LEN(VLOOKUP($A400,Entities!$A$1:$E$116,5,FALSE))=0,"",VLOOKUP($A400,Entities!$A$1:$E$116,5,FALSE)),"")</f>
        <v>Reference Entity</v>
      </c>
      <c r="K400" s="80" t="str">
        <f>IFERROR(IF(LEN(VLOOKUP($B400,Attributes!$A$1:$C$379,3,FALSE))=0,"",VLOOKUP($B400,Attributes!$A$1:$C$379,3,FALSE)),"")</f>
        <v>NVARCHAR(20)</v>
      </c>
      <c r="L400" s="80" t="str">
        <f>IFERROR(IF(LEN(VLOOKUP($B400,Attributes!$A$1:$F$379,6,FALSE))=0,"",VLOOKUP($B400,Attributes!$A$1:$F$379,6,FALSE)),"")</f>
        <v>QE_Relationship_Rule_Type</v>
      </c>
      <c r="M400" s="80" t="str">
        <f>IFERROR(IF(LEN(VLOOKUP($B400,Attributes!$A$1:$G$379,7,FALSE))=0,"",VLOOKUP($B400,Attributes!$A$1:$G$379,7,FALSE)),"")</f>
        <v>A controlled list of values that specifies the type of constraint applicable to a QE RELATIONSHIP between 2 QUALIFICATION ELEMENTs. Values are "Same Series", "Top Up", Fall Back", "Anytime"</v>
      </c>
      <c r="N400" s="80" t="str">
        <f>IFERROR(IF(LEN(VLOOKUP($B400,Attributes!$A$1:$H$379,8,FALSE))=0,"",VLOOKUP($B400,Attributes!$A$1:$H$379,8,FALSE)),"")</f>
        <v xml:space="preserve">The QE_Relationship_Rule_Type value provided should be considered along with the QE_Relationship_Type value. See descriptions against individual type list values in Appendix 2 for further guidance.
Note however that MIS should not rely on these values to fully clarify terminal rule requirements.
</v>
      </c>
      <c r="O400" s="52"/>
      <c r="P400" s="53"/>
      <c r="Q400" s="53" t="s">
        <v>1576</v>
      </c>
      <c r="R400" s="53"/>
      <c r="S400" s="53" t="s">
        <v>1576</v>
      </c>
      <c r="T400" s="54" t="s">
        <v>1714</v>
      </c>
      <c r="U400" s="54" t="s">
        <v>49</v>
      </c>
      <c r="V400" s="27" t="str">
        <f t="shared" si="6"/>
        <v>OK</v>
      </c>
    </row>
    <row r="401" spans="1:22" ht="44.4" x14ac:dyDescent="0.35">
      <c r="A401" s="55" t="s">
        <v>59</v>
      </c>
      <c r="B401" s="55" t="s">
        <v>48</v>
      </c>
      <c r="C401" s="52">
        <v>1</v>
      </c>
      <c r="D401" s="52" t="s">
        <v>6</v>
      </c>
      <c r="E401" s="52" t="s">
        <v>8</v>
      </c>
      <c r="F401" s="52" t="s">
        <v>6</v>
      </c>
      <c r="G401" s="52"/>
      <c r="H401" s="80" t="str">
        <f>IFERROR(IF(LEN(VLOOKUP($A401,Entities!$A$1:$C$116,3,FALSE))=0,"",VLOOKUP($A401,Entities!$A$1:$C$116,3,FALSE)),"")</f>
        <v>A controlled list of values that identifies the type of relationship between two QUALIFICATION ELEMENTs. Values are "Allowed", "Disallowed".</v>
      </c>
      <c r="I401" s="80" t="str">
        <f>IFERROR(IF(LEN(VLOOKUP($A401,Entities!$A$1:$D$116,4,FALSE))=0,"",VLOOKUP($A401,Entities!$A$1:$D$116,4,FALSE)),"")</f>
        <v/>
      </c>
      <c r="J401" s="80" t="str">
        <f>IFERROR(IF(LEN(VLOOKUP($A401,Entities!$A$1:$E$116,5,FALSE))=0,"",VLOOKUP($A401,Entities!$A$1:$E$116,5,FALSE)),"")</f>
        <v>Reference Entity</v>
      </c>
      <c r="K401" s="80" t="str">
        <f>IFERROR(IF(LEN(VLOOKUP($B401,Attributes!$A$1:$C$379,3,FALSE))=0,"",VLOOKUP($B401,Attributes!$A$1:$C$379,3,FALSE)),"")</f>
        <v>NVARCHAR(32)</v>
      </c>
      <c r="L401" s="80" t="str">
        <f>IFERROR(IF(LEN(VLOOKUP($B401,Attributes!$A$1:$F$379,6,FALSE))=0,"",VLOOKUP($B401,Attributes!$A$1:$F$379,6,FALSE)),"")</f>
        <v>QE_Relationship_Type</v>
      </c>
      <c r="M401" s="80" t="str">
        <f>IFERROR(IF(LEN(VLOOKUP($B401,Attributes!$A$1:$G$379,7,FALSE))=0,"",VLOOKUP($B401,Attributes!$A$1:$G$379,7,FALSE)),"")</f>
        <v>A controlled list of values that identifies the type of relationship between two QUALIFICATION ELEMENTs. Values are "Allowed", "Disallowed".</v>
      </c>
      <c r="N401" s="80" t="str">
        <f>IFERROR(IF(LEN(VLOOKUP($B401,Attributes!$A$1:$H$379,8,FALSE))=0,"",VLOOKUP($B401,Attributes!$A$1:$H$379,8,FALSE)),"")</f>
        <v xml:space="preserve">The QE_Relationship_Type value provided should be considered along with the QE_Relationship_Rule_Type value. See descriptions against individual type list values in Appendix 2 for further guidance.
Note however that MIS should not rely on these values to fully clarify terminal rule requirements.
</v>
      </c>
      <c r="O401" s="52"/>
      <c r="P401" s="53"/>
      <c r="Q401" s="53" t="s">
        <v>1576</v>
      </c>
      <c r="R401" s="53"/>
      <c r="S401" s="53" t="s">
        <v>1576</v>
      </c>
      <c r="T401" s="54" t="s">
        <v>1715</v>
      </c>
      <c r="U401" s="54" t="s">
        <v>48</v>
      </c>
      <c r="V401" s="27" t="str">
        <f t="shared" si="6"/>
        <v>OK</v>
      </c>
    </row>
    <row r="402" spans="1:22" ht="22.2" x14ac:dyDescent="0.35">
      <c r="A402" s="55" t="s">
        <v>528</v>
      </c>
      <c r="B402" s="55" t="s">
        <v>7</v>
      </c>
      <c r="C402" s="52">
        <v>1</v>
      </c>
      <c r="D402" s="52" t="s">
        <v>6</v>
      </c>
      <c r="E402" s="52" t="s">
        <v>6</v>
      </c>
      <c r="F402" s="52" t="s">
        <v>6</v>
      </c>
      <c r="G402" s="52"/>
      <c r="H402" s="80" t="str">
        <f>IFERROR(IF(LEN(VLOOKUP($A402,Entities!$A$1:$C$116,3,FALSE))=0,"",VLOOKUP($A402,Entities!$A$1:$C$116,3,FALSE)),"")</f>
        <v>The SUBJECT CLASSIFICATIONs that relate to a QUALIFICATION ELEMENT</v>
      </c>
      <c r="I402" s="80" t="str">
        <f>IFERROR(IF(LEN(VLOOKUP($A402,Entities!$A$1:$D$116,4,FALSE))=0,"",VLOOKUP($A402,Entities!$A$1:$D$116,4,FALSE)),"")</f>
        <v/>
      </c>
      <c r="J402" s="80" t="str">
        <f>IFERROR(IF(LEN(VLOOKUP($A402,Entities!$A$1:$E$116,5,FALSE))=0,"",VLOOKUP($A402,Entities!$A$1:$E$116,5,FALSE)),"")</f>
        <v>QE Subject Classification</v>
      </c>
      <c r="K402" s="80" t="str">
        <f>IFERROR(IF(LEN(VLOOKUP($B402,Attributes!$A$1:$C$379,3,FALSE))=0,"",VLOOKUP($B402,Attributes!$A$1:$C$379,3,FALSE)),"")</f>
        <v>NVARCHAR(32)</v>
      </c>
      <c r="L402" s="80" t="str">
        <f>IFERROR(IF(LEN(VLOOKUP($B402,Attributes!$A$1:$F$379,6,FALSE))=0,"",VLOOKUP($B402,Attributes!$A$1:$F$379,6,FALSE)),"")</f>
        <v/>
      </c>
      <c r="M402" s="80" t="str">
        <f>IFERROR(IF(LEN(VLOOKUP($B402,Attributes!$A$1:$G$379,7,FALSE))=0,"",VLOOKUP($B402,Attributes!$A$1:$G$379,7,FALSE)),"")</f>
        <v>A value that denotes and distinguishes the PARTY.</v>
      </c>
      <c r="N402" s="80" t="str">
        <f>IFERROR(IF(LEN(VLOOKUP($B402,Attributes!$A$1:$H$379,8,FALSE))=0,"",VLOOKUP($B402,Attributes!$A$1:$H$379,8,FALSE)),"")</f>
        <v>In this case is an AWARDING ORGANISATION. 
Where the party is an awarding organisation the JCQCIC Awarding Organisation Id must be used.</v>
      </c>
      <c r="O402" s="52"/>
      <c r="P402" s="53"/>
      <c r="Q402" s="53" t="s">
        <v>422</v>
      </c>
      <c r="R402" s="53"/>
      <c r="S402" s="54" t="s">
        <v>422</v>
      </c>
      <c r="T402" s="54" t="s">
        <v>1648</v>
      </c>
      <c r="U402" s="54" t="s">
        <v>7</v>
      </c>
      <c r="V402" s="27" t="str">
        <f t="shared" si="6"/>
        <v>OK</v>
      </c>
    </row>
    <row r="403" spans="1:22" ht="33.299999999999997" x14ac:dyDescent="0.35">
      <c r="A403" s="55" t="s">
        <v>528</v>
      </c>
      <c r="B403" s="55" t="s">
        <v>15</v>
      </c>
      <c r="C403" s="52">
        <v>2</v>
      </c>
      <c r="D403" s="52" t="s">
        <v>6</v>
      </c>
      <c r="E403" s="52" t="s">
        <v>6</v>
      </c>
      <c r="F403" s="52" t="s">
        <v>6</v>
      </c>
      <c r="G403" s="52" t="s">
        <v>1579</v>
      </c>
      <c r="H403" s="80" t="str">
        <f>IFERROR(IF(LEN(VLOOKUP($A403,Entities!$A$1:$C$116,3,FALSE))=0,"",VLOOKUP($A403,Entities!$A$1:$C$116,3,FALSE)),"")</f>
        <v>The SUBJECT CLASSIFICATIONs that relate to a QUALIFICATION ELEMENT</v>
      </c>
      <c r="I403" s="80" t="str">
        <f>IFERROR(IF(LEN(VLOOKUP($A403,Entities!$A$1:$D$116,4,FALSE))=0,"",VLOOKUP($A403,Entities!$A$1:$D$116,4,FALSE)),"")</f>
        <v/>
      </c>
      <c r="J403" s="80" t="str">
        <f>IFERROR(IF(LEN(VLOOKUP($A403,Entities!$A$1:$E$116,5,FALSE))=0,"",VLOOKUP($A403,Entities!$A$1:$E$116,5,FALSE)),"")</f>
        <v>QE Subject Classification</v>
      </c>
      <c r="K403" s="80" t="str">
        <f>IFERROR(IF(LEN(VLOOKUP($B403,Attributes!$A$1:$C$379,3,FALSE))=0,"",VLOOKUP($B403,Attributes!$A$1:$C$379,3,FALSE)),"")</f>
        <v>NVARCHAR(50)</v>
      </c>
      <c r="L403" s="80" t="str">
        <f>IFERROR(IF(LEN(VLOOKUP($B403,Attributes!$A$1:$F$379,6,FALSE))=0,"",VLOOKUP($B403,Attributes!$A$1:$F$379,6,FALSE)),"")</f>
        <v/>
      </c>
      <c r="M403" s="80" t="str">
        <f>IFERROR(IF(LEN(VLOOKUP($B403,Attributes!$A$1:$G$379,7,FALSE))=0,"",VLOOKUP($B403,Attributes!$A$1:$G$379,7,FALSE)),"")</f>
        <v>A value that uniquely identifies a specific part of a Qualification and applies to one or more QUALIFICATION ELEMENT(s) within an AWARDING ORGANISATION.</v>
      </c>
      <c r="N403" s="80" t="str">
        <f>IFERROR(IF(LEN(VLOOKUP($B403,Attributes!$A$1:$H$379,8,FALSE))=0,"",VLOOKUP($B403,Attributes!$A$1:$H$379,8,FALSE)),"")</f>
        <v>The same value may be used for a number of QUALIFICATION ELEMENTS provided they are differentiated by Qualification_Element_Type.</v>
      </c>
      <c r="O403" s="52"/>
      <c r="P403" s="53"/>
      <c r="Q403" s="53" t="s">
        <v>422</v>
      </c>
      <c r="R403" s="53"/>
      <c r="S403" s="54" t="s">
        <v>422</v>
      </c>
      <c r="T403" s="54" t="s">
        <v>1649</v>
      </c>
      <c r="U403" s="54" t="s">
        <v>15</v>
      </c>
      <c r="V403" s="27" t="str">
        <f t="shared" si="6"/>
        <v>OK</v>
      </c>
    </row>
    <row r="404" spans="1:22" ht="33.299999999999997" x14ac:dyDescent="0.35">
      <c r="A404" s="55" t="s">
        <v>528</v>
      </c>
      <c r="B404" s="55" t="s">
        <v>16</v>
      </c>
      <c r="C404" s="52">
        <v>3</v>
      </c>
      <c r="D404" s="52" t="s">
        <v>6</v>
      </c>
      <c r="E404" s="52" t="s">
        <v>6</v>
      </c>
      <c r="F404" s="52" t="s">
        <v>6</v>
      </c>
      <c r="G404" s="52" t="s">
        <v>1579</v>
      </c>
      <c r="H404" s="80" t="str">
        <f>IFERROR(IF(LEN(VLOOKUP($A404,Entities!$A$1:$C$116,3,FALSE))=0,"",VLOOKUP($A404,Entities!$A$1:$C$116,3,FALSE)),"")</f>
        <v>The SUBJECT CLASSIFICATIONs that relate to a QUALIFICATION ELEMENT</v>
      </c>
      <c r="I404" s="80" t="str">
        <f>IFERROR(IF(LEN(VLOOKUP($A404,Entities!$A$1:$D$116,4,FALSE))=0,"",VLOOKUP($A404,Entities!$A$1:$D$116,4,FALSE)),"")</f>
        <v/>
      </c>
      <c r="J404" s="80" t="str">
        <f>IFERROR(IF(LEN(VLOOKUP($A404,Entities!$A$1:$E$116,5,FALSE))=0,"",VLOOKUP($A404,Entities!$A$1:$E$116,5,FALSE)),"")</f>
        <v>QE Subject Classification</v>
      </c>
      <c r="K404" s="80" t="str">
        <f>IFERROR(IF(LEN(VLOOKUP($B404,Attributes!$A$1:$C$379,3,FALSE))=0,"",VLOOKUP($B404,Attributes!$A$1:$C$379,3,FALSE)),"")</f>
        <v>NVARCHAR(32)</v>
      </c>
      <c r="L404" s="80" t="str">
        <f>IFERROR(IF(LEN(VLOOKUP($B404,Attributes!$A$1:$F$379,6,FALSE))=0,"",VLOOKUP($B404,Attributes!$A$1:$F$379,6,FALSE)),"")</f>
        <v>Qualification_Element_Type</v>
      </c>
      <c r="M404" s="80" t="str">
        <f>IFERROR(IF(LEN(VLOOKUP($B404,Attributes!$A$1:$G$379,7,FALSE))=0,"",VLOOKUP($B404,Attributes!$A$1:$G$379,7,FALSE)),"")</f>
        <v>A controlled list of values that denotes the type and behaviour of the specific QUALIFICATION ELEMENT. Values are "Scheme", "Award", "Learning Unit", "Pathway", "Assessable".</v>
      </c>
      <c r="N404" s="80" t="str">
        <f>IFERROR(IF(LEN(VLOOKUP($B404,Attributes!$A$1:$H$379,8,FALSE))=0,"",VLOOKUP($B404,Attributes!$A$1:$H$379,8,FALSE)),"")</f>
        <v/>
      </c>
      <c r="O404" s="52"/>
      <c r="P404" s="53"/>
      <c r="Q404" s="53" t="s">
        <v>422</v>
      </c>
      <c r="R404" s="53"/>
      <c r="S404" s="54" t="s">
        <v>422</v>
      </c>
      <c r="T404" s="54" t="s">
        <v>1649</v>
      </c>
      <c r="U404" s="54" t="s">
        <v>16</v>
      </c>
      <c r="V404" s="27" t="str">
        <f t="shared" si="6"/>
        <v>OK</v>
      </c>
    </row>
    <row r="405" spans="1:22" ht="33.299999999999997" x14ac:dyDescent="0.35">
      <c r="A405" s="55" t="s">
        <v>528</v>
      </c>
      <c r="B405" s="55" t="s">
        <v>508</v>
      </c>
      <c r="C405" s="52">
        <v>4</v>
      </c>
      <c r="D405" s="52" t="s">
        <v>6</v>
      </c>
      <c r="E405" s="52" t="s">
        <v>6</v>
      </c>
      <c r="F405" s="52" t="s">
        <v>6</v>
      </c>
      <c r="G405" s="52" t="s">
        <v>1579</v>
      </c>
      <c r="H405" s="80" t="str">
        <f>IFERROR(IF(LEN(VLOOKUP($A405,Entities!$A$1:$C$116,3,FALSE))=0,"",VLOOKUP($A405,Entities!$A$1:$C$116,3,FALSE)),"")</f>
        <v>The SUBJECT CLASSIFICATIONs that relate to a QUALIFICATION ELEMENT</v>
      </c>
      <c r="I405" s="80" t="str">
        <f>IFERROR(IF(LEN(VLOOKUP($A405,Entities!$A$1:$D$116,4,FALSE))=0,"",VLOOKUP($A405,Entities!$A$1:$D$116,4,FALSE)),"")</f>
        <v/>
      </c>
      <c r="J405" s="80" t="str">
        <f>IFERROR(IF(LEN(VLOOKUP($A405,Entities!$A$1:$E$116,5,FALSE))=0,"",VLOOKUP($A405,Entities!$A$1:$E$116,5,FALSE)),"")</f>
        <v>QE Subject Classification</v>
      </c>
      <c r="K405" s="80" t="str">
        <f>IFERROR(IF(LEN(VLOOKUP($B405,Attributes!$A$1:$C$379,3,FALSE))=0,"",VLOOKUP($B405,Attributes!$A$1:$C$379,3,FALSE)),"")</f>
        <v>NVARCHAR(20)</v>
      </c>
      <c r="L405" s="80" t="str">
        <f>IFERROR(IF(LEN(VLOOKUP($B405,Attributes!$A$1:$F$379,6,FALSE))=0,"",VLOOKUP($B405,Attributes!$A$1:$F$379,6,FALSE)),"")</f>
        <v>Subject_Classification_Type</v>
      </c>
      <c r="M405" s="80" t="str">
        <f>IFERROR(IF(LEN(VLOOKUP($B405,Attributes!$A$1:$G$379,7,FALSE))=0,"",VLOOKUP($B405,Attributes!$A$1:$G$379,7,FALSE)),"")</f>
        <v>A controlled list of values that identifies the various SUBJECT CLASSIFICATION schemes in use. Values include JACS v3.0, JACS v2.0, SSA, FESSA, UCASCODE, LDSC, LEAP.</v>
      </c>
      <c r="N405" s="80" t="str">
        <f>IFERROR(IF(LEN(VLOOKUP($B405,Attributes!$A$1:$H$379,8,FALSE))=0,"",VLOOKUP($B405,Attributes!$A$1:$H$379,8,FALSE)),"")</f>
        <v/>
      </c>
      <c r="O405" s="52"/>
      <c r="P405" s="53"/>
      <c r="Q405" s="53" t="s">
        <v>422</v>
      </c>
      <c r="R405" s="53"/>
      <c r="S405" s="54" t="s">
        <v>422</v>
      </c>
      <c r="T405" s="54" t="s">
        <v>1673</v>
      </c>
      <c r="U405" s="54" t="s">
        <v>508</v>
      </c>
      <c r="V405" s="27" t="str">
        <f t="shared" si="6"/>
        <v>OK</v>
      </c>
    </row>
    <row r="406" spans="1:22" ht="33.299999999999997" x14ac:dyDescent="0.35">
      <c r="A406" s="55" t="s">
        <v>528</v>
      </c>
      <c r="B406" s="55" t="s">
        <v>530</v>
      </c>
      <c r="C406" s="52">
        <v>5</v>
      </c>
      <c r="D406" s="52" t="s">
        <v>6</v>
      </c>
      <c r="E406" s="52" t="s">
        <v>6</v>
      </c>
      <c r="F406" s="52" t="s">
        <v>6</v>
      </c>
      <c r="G406" s="52" t="s">
        <v>1579</v>
      </c>
      <c r="H406" s="80" t="str">
        <f>IFERROR(IF(LEN(VLOOKUP($A406,Entities!$A$1:$C$116,3,FALSE))=0,"",VLOOKUP($A406,Entities!$A$1:$C$116,3,FALSE)),"")</f>
        <v>The SUBJECT CLASSIFICATIONs that relate to a QUALIFICATION ELEMENT</v>
      </c>
      <c r="I406" s="80" t="str">
        <f>IFERROR(IF(LEN(VLOOKUP($A406,Entities!$A$1:$D$116,4,FALSE))=0,"",VLOOKUP($A406,Entities!$A$1:$D$116,4,FALSE)),"")</f>
        <v/>
      </c>
      <c r="J406" s="80" t="str">
        <f>IFERROR(IF(LEN(VLOOKUP($A406,Entities!$A$1:$E$116,5,FALSE))=0,"",VLOOKUP($A406,Entities!$A$1:$E$116,5,FALSE)),"")</f>
        <v>QE Subject Classification</v>
      </c>
      <c r="K406" s="80" t="str">
        <f>IFERROR(IF(LEN(VLOOKUP($B406,Attributes!$A$1:$C$379,3,FALSE))=0,"",VLOOKUP($B406,Attributes!$A$1:$C$379,3,FALSE)),"")</f>
        <v>NVARCHAR(50)</v>
      </c>
      <c r="L406" s="80" t="str">
        <f>IFERROR(IF(LEN(VLOOKUP($B406,Attributes!$A$1:$F$379,6,FALSE))=0,"",VLOOKUP($B406,Attributes!$A$1:$F$379,6,FALSE)),"")</f>
        <v/>
      </c>
      <c r="M406" s="80" t="str">
        <f>IFERROR(IF(LEN(VLOOKUP($B406,Attributes!$A$1:$G$379,7,FALSE))=0,"",VLOOKUP($B406,Attributes!$A$1:$G$379,7,FALSE)),"")</f>
        <v>A Subject Classification as defined under a SUBJECT CLASSIFICATION TYPE.</v>
      </c>
      <c r="N406" s="80" t="str">
        <f>IFERROR(IF(LEN(VLOOKUP($B406,Attributes!$A$1:$H$379,8,FALSE))=0,"",VLOOKUP($B406,Attributes!$A$1:$H$379,8,FALSE)),"")</f>
        <v/>
      </c>
      <c r="O406" s="52"/>
      <c r="P406" s="53"/>
      <c r="Q406" s="53" t="s">
        <v>422</v>
      </c>
      <c r="R406" s="53"/>
      <c r="S406" s="54" t="s">
        <v>422</v>
      </c>
      <c r="T406" s="54" t="s">
        <v>1673</v>
      </c>
      <c r="U406" s="54" t="s">
        <v>530</v>
      </c>
      <c r="V406" s="27" t="str">
        <f t="shared" si="6"/>
        <v>OK</v>
      </c>
    </row>
    <row r="407" spans="1:22" ht="22.2" x14ac:dyDescent="0.35">
      <c r="A407" s="55" t="s">
        <v>528</v>
      </c>
      <c r="B407" s="55" t="s">
        <v>532</v>
      </c>
      <c r="C407" s="52">
        <v>6</v>
      </c>
      <c r="D407" s="52" t="s">
        <v>8</v>
      </c>
      <c r="E407" s="52" t="s">
        <v>8</v>
      </c>
      <c r="F407" s="52" t="s">
        <v>8</v>
      </c>
      <c r="G407" s="52" t="s">
        <v>1579</v>
      </c>
      <c r="H407" s="80" t="str">
        <f>IFERROR(IF(LEN(VLOOKUP($A407,Entities!$A$1:$C$116,3,FALSE))=0,"",VLOOKUP($A407,Entities!$A$1:$C$116,3,FALSE)),"")</f>
        <v>The SUBJECT CLASSIFICATIONs that relate to a QUALIFICATION ELEMENT</v>
      </c>
      <c r="I407" s="80" t="str">
        <f>IFERROR(IF(LEN(VLOOKUP($A407,Entities!$A$1:$D$116,4,FALSE))=0,"",VLOOKUP($A407,Entities!$A$1:$D$116,4,FALSE)),"")</f>
        <v/>
      </c>
      <c r="J407" s="80" t="str">
        <f>IFERROR(IF(LEN(VLOOKUP($A407,Entities!$A$1:$E$116,5,FALSE))=0,"",VLOOKUP($A407,Entities!$A$1:$E$116,5,FALSE)),"")</f>
        <v>QE Subject Classification</v>
      </c>
      <c r="K407" s="80" t="str">
        <f>IFERROR(IF(LEN(VLOOKUP($B407,Attributes!$A$1:$C$379,3,FALSE))=0,"",VLOOKUP($B407,Attributes!$A$1:$C$379,3,FALSE)),"")</f>
        <v>DATE</v>
      </c>
      <c r="L407" s="80" t="str">
        <f>IFERROR(IF(LEN(VLOOKUP($B407,Attributes!$A$1:$F$379,6,FALSE))=0,"",VLOOKUP($B407,Attributes!$A$1:$F$379,6,FALSE)),"")</f>
        <v/>
      </c>
      <c r="M407" s="80" t="str">
        <f>IFERROR(IF(LEN(VLOOKUP($B407,Attributes!$A$1:$G$379,7,FALSE))=0,"",VLOOKUP($B407,Attributes!$A$1:$G$379,7,FALSE)),"")</f>
        <v>The effective date that this SUBJECT CLASSIFICATION was linked to the QUALIFICATION ELEMENT</v>
      </c>
      <c r="N407" s="80" t="str">
        <f>IFERROR(IF(LEN(VLOOKUP($B407,Attributes!$A$1:$H$379,8,FALSE))=0,"",VLOOKUP($B407,Attributes!$A$1:$H$379,8,FALSE)),"")</f>
        <v>This is the first date a subject classification (such as a Sector Subject Area) is applicable to an Award (qualification) by an AO. Please see individual AOs for additional information.</v>
      </c>
      <c r="O407" s="52"/>
      <c r="P407" s="53"/>
      <c r="Q407" s="53" t="s">
        <v>422</v>
      </c>
      <c r="R407" s="53"/>
      <c r="S407" s="54" t="s">
        <v>422</v>
      </c>
      <c r="T407" s="54" t="s">
        <v>1674</v>
      </c>
      <c r="U407" s="54" t="s">
        <v>532</v>
      </c>
      <c r="V407" s="27" t="str">
        <f t="shared" si="6"/>
        <v>OK</v>
      </c>
    </row>
    <row r="408" spans="1:22" ht="22.2" x14ac:dyDescent="0.35">
      <c r="A408" s="55" t="s">
        <v>528</v>
      </c>
      <c r="B408" s="55" t="s">
        <v>534</v>
      </c>
      <c r="C408" s="52">
        <v>7</v>
      </c>
      <c r="D408" s="52" t="s">
        <v>8</v>
      </c>
      <c r="E408" s="52" t="s">
        <v>8</v>
      </c>
      <c r="F408" s="52" t="s">
        <v>8</v>
      </c>
      <c r="G408" s="52" t="s">
        <v>1579</v>
      </c>
      <c r="H408" s="80" t="str">
        <f>IFERROR(IF(LEN(VLOOKUP($A408,Entities!$A$1:$C$116,3,FALSE))=0,"",VLOOKUP($A408,Entities!$A$1:$C$116,3,FALSE)),"")</f>
        <v>The SUBJECT CLASSIFICATIONs that relate to a QUALIFICATION ELEMENT</v>
      </c>
      <c r="I408" s="80" t="str">
        <f>IFERROR(IF(LEN(VLOOKUP($A408,Entities!$A$1:$D$116,4,FALSE))=0,"",VLOOKUP($A408,Entities!$A$1:$D$116,4,FALSE)),"")</f>
        <v/>
      </c>
      <c r="J408" s="80" t="str">
        <f>IFERROR(IF(LEN(VLOOKUP($A408,Entities!$A$1:$E$116,5,FALSE))=0,"",VLOOKUP($A408,Entities!$A$1:$E$116,5,FALSE)),"")</f>
        <v>QE Subject Classification</v>
      </c>
      <c r="K408" s="80" t="str">
        <f>IFERROR(IF(LEN(VLOOKUP($B408,Attributes!$A$1:$C$379,3,FALSE))=0,"",VLOOKUP($B408,Attributes!$A$1:$C$379,3,FALSE)),"")</f>
        <v>DATE</v>
      </c>
      <c r="L408" s="80" t="str">
        <f>IFERROR(IF(LEN(VLOOKUP($B408,Attributes!$A$1:$F$379,6,FALSE))=0,"",VLOOKUP($B408,Attributes!$A$1:$F$379,6,FALSE)),"")</f>
        <v/>
      </c>
      <c r="M408" s="80" t="str">
        <f>IFERROR(IF(LEN(VLOOKUP($B408,Attributes!$A$1:$G$379,7,FALSE))=0,"",VLOOKUP($B408,Attributes!$A$1:$G$379,7,FALSE)),"")</f>
        <v>The date that this SUBJECT CLASSIFICATION ceased to be linked to the QUALIFICATION ELEMENT</v>
      </c>
      <c r="N408" s="80" t="str">
        <f>IFERROR(IF(LEN(VLOOKUP($B408,Attributes!$A$1:$H$379,8,FALSE))=0,"",VLOOKUP($B408,Attributes!$A$1:$H$379,8,FALSE)),"")</f>
        <v>This is the last date a subject classification (such as a Sector Subject Area) is applicable to an Award (qualification) by an AO. Please see individual AOs for additional information.</v>
      </c>
      <c r="O408" s="52"/>
      <c r="P408" s="53"/>
      <c r="Q408" s="53" t="s">
        <v>422</v>
      </c>
      <c r="R408" s="53"/>
      <c r="S408" s="54" t="s">
        <v>422</v>
      </c>
      <c r="T408" s="54" t="s">
        <v>1674</v>
      </c>
      <c r="U408" s="54" t="s">
        <v>534</v>
      </c>
      <c r="V408" s="27" t="str">
        <f t="shared" si="6"/>
        <v>OK</v>
      </c>
    </row>
    <row r="409" spans="1:22" ht="22.2" x14ac:dyDescent="0.35">
      <c r="A409" s="55" t="s">
        <v>361</v>
      </c>
      <c r="B409" s="55" t="s">
        <v>7</v>
      </c>
      <c r="C409" s="52">
        <v>1</v>
      </c>
      <c r="D409" s="52" t="s">
        <v>6</v>
      </c>
      <c r="E409" s="52" t="s">
        <v>6</v>
      </c>
      <c r="F409" s="52" t="s">
        <v>6</v>
      </c>
      <c r="G409" s="52"/>
      <c r="H409" s="80" t="str">
        <f>IFERROR(IF(LEN(VLOOKUP($A409,Entities!$A$1:$C$116,3,FALSE))=0,"",VLOOKUP($A409,Entities!$A$1:$C$116,3,FALSE)),"")</f>
        <v>A Grade Boundary associated with a QE OUTCOME VALUE TYPE specified for an instance of a QUALIFICATION ELEMENT.</v>
      </c>
      <c r="I409" s="80" t="str">
        <f>IFERROR(IF(LEN(VLOOKUP($A409,Entities!$A$1:$D$116,4,FALSE))=0,"",VLOOKUP($A409,Entities!$A$1:$D$116,4,FALSE)),"")</f>
        <v>Grade boundaries are only relevant for QE OUTCOME TYPE of Result.</v>
      </c>
      <c r="J409" s="80" t="str">
        <f>IFERROR(IF(LEN(VLOOKUP($A409,Entities!$A$1:$E$116,5,FALSE))=0,"",VLOOKUP($A409,Entities!$A$1:$E$116,5,FALSE)),"")</f>
        <v>QE Availability Grade Boundary</v>
      </c>
      <c r="K409" s="80" t="str">
        <f>IFERROR(IF(LEN(VLOOKUP($B409,Attributes!$A$1:$C$379,3,FALSE))=0,"",VLOOKUP($B409,Attributes!$A$1:$C$379,3,FALSE)),"")</f>
        <v>NVARCHAR(32)</v>
      </c>
      <c r="L409" s="80" t="str">
        <f>IFERROR(IF(LEN(VLOOKUP($B409,Attributes!$A$1:$F$379,6,FALSE))=0,"",VLOOKUP($B409,Attributes!$A$1:$F$379,6,FALSE)),"")</f>
        <v/>
      </c>
      <c r="M409" s="80" t="str">
        <f>IFERROR(IF(LEN(VLOOKUP($B409,Attributes!$A$1:$G$379,7,FALSE))=0,"",VLOOKUP($B409,Attributes!$A$1:$G$379,7,FALSE)),"")</f>
        <v>A value that denotes and distinguishes the PARTY.</v>
      </c>
      <c r="N409" s="80" t="str">
        <f>IFERROR(IF(LEN(VLOOKUP($B409,Attributes!$A$1:$H$379,8,FALSE))=0,"",VLOOKUP($B409,Attributes!$A$1:$H$379,8,FALSE)),"")</f>
        <v>In this case is an AWARDING ORGANISATION. 
Where the party is an awarding organisation the JCQCIC Awarding Organisation Id must be used.</v>
      </c>
      <c r="O409" s="52"/>
      <c r="P409" s="53"/>
      <c r="Q409" s="53" t="s">
        <v>419</v>
      </c>
      <c r="R409" s="53"/>
      <c r="S409" s="54" t="s">
        <v>419</v>
      </c>
      <c r="T409" s="54" t="s">
        <v>1615</v>
      </c>
      <c r="U409" s="54" t="s">
        <v>7</v>
      </c>
      <c r="V409" s="27" t="str">
        <f t="shared" si="6"/>
        <v>OK</v>
      </c>
    </row>
    <row r="410" spans="1:22" ht="33.299999999999997" x14ac:dyDescent="0.35">
      <c r="A410" s="55" t="s">
        <v>361</v>
      </c>
      <c r="B410" s="55" t="s">
        <v>15</v>
      </c>
      <c r="C410" s="52">
        <v>2</v>
      </c>
      <c r="D410" s="52" t="s">
        <v>6</v>
      </c>
      <c r="E410" s="52" t="s">
        <v>6</v>
      </c>
      <c r="F410" s="52" t="s">
        <v>6</v>
      </c>
      <c r="G410" s="52" t="s">
        <v>1579</v>
      </c>
      <c r="H410" s="80" t="str">
        <f>IFERROR(IF(LEN(VLOOKUP($A410,Entities!$A$1:$C$116,3,FALSE))=0,"",VLOOKUP($A410,Entities!$A$1:$C$116,3,FALSE)),"")</f>
        <v>A Grade Boundary associated with a QE OUTCOME VALUE TYPE specified for an instance of a QUALIFICATION ELEMENT.</v>
      </c>
      <c r="I410" s="80" t="str">
        <f>IFERROR(IF(LEN(VLOOKUP($A410,Entities!$A$1:$D$116,4,FALSE))=0,"",VLOOKUP($A410,Entities!$A$1:$D$116,4,FALSE)),"")</f>
        <v>Grade boundaries are only relevant for QE OUTCOME TYPE of Result.</v>
      </c>
      <c r="J410" s="80" t="str">
        <f>IFERROR(IF(LEN(VLOOKUP($A410,Entities!$A$1:$E$116,5,FALSE))=0,"",VLOOKUP($A410,Entities!$A$1:$E$116,5,FALSE)),"")</f>
        <v>QE Availability Grade Boundary</v>
      </c>
      <c r="K410" s="80" t="str">
        <f>IFERROR(IF(LEN(VLOOKUP($B410,Attributes!$A$1:$C$379,3,FALSE))=0,"",VLOOKUP($B410,Attributes!$A$1:$C$379,3,FALSE)),"")</f>
        <v>NVARCHAR(50)</v>
      </c>
      <c r="L410" s="80" t="str">
        <f>IFERROR(IF(LEN(VLOOKUP($B410,Attributes!$A$1:$F$379,6,FALSE))=0,"",VLOOKUP($B410,Attributes!$A$1:$F$379,6,FALSE)),"")</f>
        <v/>
      </c>
      <c r="M410" s="80" t="str">
        <f>IFERROR(IF(LEN(VLOOKUP($B410,Attributes!$A$1:$G$379,7,FALSE))=0,"",VLOOKUP($B410,Attributes!$A$1:$G$379,7,FALSE)),"")</f>
        <v>A value that uniquely identifies a specific part of a Qualification and applies to one or more QUALIFICATION ELEMENT(s) within an AWARDING ORGANISATION.</v>
      </c>
      <c r="N410" s="80" t="str">
        <f>IFERROR(IF(LEN(VLOOKUP($B410,Attributes!$A$1:$H$379,8,FALSE))=0,"",VLOOKUP($B410,Attributes!$A$1:$H$379,8,FALSE)),"")</f>
        <v>The same value may be used for a number of QUALIFICATION ELEMENTS provided they are differentiated by Qualification_Element_Type.</v>
      </c>
      <c r="O410" s="52"/>
      <c r="P410" s="53"/>
      <c r="Q410" s="53" t="s">
        <v>419</v>
      </c>
      <c r="R410" s="53"/>
      <c r="S410" s="54" t="s">
        <v>419</v>
      </c>
      <c r="T410" s="54" t="s">
        <v>1616</v>
      </c>
      <c r="U410" s="54" t="s">
        <v>15</v>
      </c>
      <c r="V410" s="27" t="str">
        <f t="shared" si="6"/>
        <v>OK</v>
      </c>
    </row>
    <row r="411" spans="1:22" ht="33.299999999999997" x14ac:dyDescent="0.35">
      <c r="A411" s="55" t="s">
        <v>361</v>
      </c>
      <c r="B411" s="55" t="s">
        <v>16</v>
      </c>
      <c r="C411" s="52">
        <v>3</v>
      </c>
      <c r="D411" s="52" t="s">
        <v>6</v>
      </c>
      <c r="E411" s="52" t="s">
        <v>6</v>
      </c>
      <c r="F411" s="52" t="s">
        <v>6</v>
      </c>
      <c r="G411" s="52" t="s">
        <v>1579</v>
      </c>
      <c r="H411" s="80" t="str">
        <f>IFERROR(IF(LEN(VLOOKUP($A411,Entities!$A$1:$C$116,3,FALSE))=0,"",VLOOKUP($A411,Entities!$A$1:$C$116,3,FALSE)),"")</f>
        <v>A Grade Boundary associated with a QE OUTCOME VALUE TYPE specified for an instance of a QUALIFICATION ELEMENT.</v>
      </c>
      <c r="I411" s="80" t="str">
        <f>IFERROR(IF(LEN(VLOOKUP($A411,Entities!$A$1:$D$116,4,FALSE))=0,"",VLOOKUP($A411,Entities!$A$1:$D$116,4,FALSE)),"")</f>
        <v>Grade boundaries are only relevant for QE OUTCOME TYPE of Result.</v>
      </c>
      <c r="J411" s="80" t="str">
        <f>IFERROR(IF(LEN(VLOOKUP($A411,Entities!$A$1:$E$116,5,FALSE))=0,"",VLOOKUP($A411,Entities!$A$1:$E$116,5,FALSE)),"")</f>
        <v>QE Availability Grade Boundary</v>
      </c>
      <c r="K411" s="80" t="str">
        <f>IFERROR(IF(LEN(VLOOKUP($B411,Attributes!$A$1:$C$379,3,FALSE))=0,"",VLOOKUP($B411,Attributes!$A$1:$C$379,3,FALSE)),"")</f>
        <v>NVARCHAR(32)</v>
      </c>
      <c r="L411" s="80" t="str">
        <f>IFERROR(IF(LEN(VLOOKUP($B411,Attributes!$A$1:$F$379,6,FALSE))=0,"",VLOOKUP($B411,Attributes!$A$1:$F$379,6,FALSE)),"")</f>
        <v>Qualification_Element_Type</v>
      </c>
      <c r="M411" s="80" t="str">
        <f>IFERROR(IF(LEN(VLOOKUP($B411,Attributes!$A$1:$G$379,7,FALSE))=0,"",VLOOKUP($B411,Attributes!$A$1:$G$379,7,FALSE)),"")</f>
        <v>A controlled list of values that denotes the type and behaviour of the specific QUALIFICATION ELEMENT. Values are "Scheme", "Award", "Learning Unit", "Pathway", "Assessable".</v>
      </c>
      <c r="N411" s="80" t="str">
        <f>IFERROR(IF(LEN(VLOOKUP($B411,Attributes!$A$1:$H$379,8,FALSE))=0,"",VLOOKUP($B411,Attributes!$A$1:$H$379,8,FALSE)),"")</f>
        <v/>
      </c>
      <c r="O411" s="52"/>
      <c r="P411" s="53"/>
      <c r="Q411" s="53" t="s">
        <v>419</v>
      </c>
      <c r="R411" s="53"/>
      <c r="S411" s="54" t="s">
        <v>419</v>
      </c>
      <c r="T411" s="54" t="s">
        <v>1616</v>
      </c>
      <c r="U411" s="54" t="s">
        <v>16</v>
      </c>
      <c r="V411" s="27" t="str">
        <f t="shared" si="6"/>
        <v>OK</v>
      </c>
    </row>
    <row r="412" spans="1:22" ht="188.7" x14ac:dyDescent="0.35">
      <c r="A412" s="55" t="s">
        <v>361</v>
      </c>
      <c r="B412" s="55" t="s">
        <v>98</v>
      </c>
      <c r="C412" s="52">
        <v>4</v>
      </c>
      <c r="D412" s="52" t="s">
        <v>6</v>
      </c>
      <c r="E412" s="52" t="s">
        <v>6</v>
      </c>
      <c r="F412" s="52" t="s">
        <v>6</v>
      </c>
      <c r="G412" s="52" t="s">
        <v>1579</v>
      </c>
      <c r="H412" s="80" t="str">
        <f>IFERROR(IF(LEN(VLOOKUP($A412,Entities!$A$1:$C$116,3,FALSE))=0,"",VLOOKUP($A412,Entities!$A$1:$C$116,3,FALSE)),"")</f>
        <v>A Grade Boundary associated with a QE OUTCOME VALUE TYPE specified for an instance of a QUALIFICATION ELEMENT.</v>
      </c>
      <c r="I412" s="80" t="str">
        <f>IFERROR(IF(LEN(VLOOKUP($A412,Entities!$A$1:$D$116,4,FALSE))=0,"",VLOOKUP($A412,Entities!$A$1:$D$116,4,FALSE)),"")</f>
        <v>Grade boundaries are only relevant for QE OUTCOME TYPE of Result.</v>
      </c>
      <c r="J412" s="80" t="str">
        <f>IFERROR(IF(LEN(VLOOKUP($A412,Entities!$A$1:$E$116,5,FALSE))=0,"",VLOOKUP($A412,Entities!$A$1:$E$116,5,FALSE)),"")</f>
        <v>QE Availability Grade Boundary</v>
      </c>
      <c r="K412" s="80" t="str">
        <f>IFERROR(IF(LEN(VLOOKUP($B412,Attributes!$A$1:$C$379,3,FALSE))=0,"",VLOOKUP($B412,Attributes!$A$1:$C$379,3,FALSE)),"")</f>
        <v>DATETIME DAY TO SECOND</v>
      </c>
      <c r="L412" s="80" t="str">
        <f>IFERROR(IF(LEN(VLOOKUP($B412,Attributes!$A$1:$F$379,6,FALSE))=0,"",VLOOKUP($B412,Attributes!$A$1:$F$379,6,FALSE)),"")</f>
        <v/>
      </c>
      <c r="M412" s="80" t="str">
        <f>IFERROR(IF(LEN(VLOOKUP($B412,Attributes!$A$1:$G$379,7,FALSE))=0,"",VLOOKUP($B412,Attributes!$A$1:$G$379,7,FALSE)),"")</f>
        <v>The effective date and time of the QE AVAILABILITY.</v>
      </c>
      <c r="N412" s="80" t="str">
        <f>IFERROR(IF(LEN(VLOOKUP($B412,Attributes!$A$1:$H$379,8,FALSE))=0,"",VLOOKUP($B412,Attributes!$A$1:$H$379,8,FALSE)),"")</f>
        <v>The effective start date and time of this QUALIFICATION ELEMENT instance that represents the date from which orders can be accepted by the AWARDING ORGANISATION.
For qualifications that  are series based or have an assessment within a series, Awarding Organisations will harmonise on values to be used. These will correspond to the QE_Availability_Label values defined in Appendix 2. The date/time set will normally be one second past midnight on the first day of the month specified.
For example, the corresponding value for a QE_Availability_Label of June 2015 will normally be:
2015-06-01T00:00:01+01:00 or 2015-05-31T23:00:01Z. (The precise date will depend on the time zone designator being used by the Awarding Organisation, but both dates shown above represent the same point in time – see  QE_Availability_Label  for further guidance.)
In cases where the awarding organisation needs to differentiate between groups of QEAs within the JCQ series, a 1 second offset may be used, eg some products may have the same start date but a time of :01 seconds, while others have :02 seconds.
For on-demand qualifications, or those delivered over one or more academic years, this start date could be, but need not be, the beginning of an academic year or a calendar year.</v>
      </c>
      <c r="O412" s="52"/>
      <c r="P412" s="53"/>
      <c r="Q412" s="53" t="s">
        <v>419</v>
      </c>
      <c r="R412" s="53"/>
      <c r="S412" s="54" t="s">
        <v>419</v>
      </c>
      <c r="T412" s="54" t="s">
        <v>1616</v>
      </c>
      <c r="U412" s="54" t="s">
        <v>98</v>
      </c>
      <c r="V412" s="27" t="str">
        <f t="shared" si="6"/>
        <v>OK</v>
      </c>
    </row>
    <row r="413" spans="1:22" ht="66.599999999999994" x14ac:dyDescent="0.35">
      <c r="A413" s="55" t="s">
        <v>361</v>
      </c>
      <c r="B413" s="55" t="s">
        <v>129</v>
      </c>
      <c r="C413" s="52">
        <v>5</v>
      </c>
      <c r="D413" s="52" t="s">
        <v>6</v>
      </c>
      <c r="E413" s="52" t="s">
        <v>6</v>
      </c>
      <c r="F413" s="52" t="s">
        <v>6</v>
      </c>
      <c r="G413" s="52" t="s">
        <v>1579</v>
      </c>
      <c r="H413" s="80" t="str">
        <f>IFERROR(IF(LEN(VLOOKUP($A413,Entities!$A$1:$C$116,3,FALSE))=0,"",VLOOKUP($A413,Entities!$A$1:$C$116,3,FALSE)),"")</f>
        <v>A Grade Boundary associated with a QE OUTCOME VALUE TYPE specified for an instance of a QUALIFICATION ELEMENT.</v>
      </c>
      <c r="I413" s="80" t="str">
        <f>IFERROR(IF(LEN(VLOOKUP($A413,Entities!$A$1:$D$116,4,FALSE))=0,"",VLOOKUP($A413,Entities!$A$1:$D$116,4,FALSE)),"")</f>
        <v>Grade boundaries are only relevant for QE OUTCOME TYPE of Result.</v>
      </c>
      <c r="J413" s="80" t="str">
        <f>IFERROR(IF(LEN(VLOOKUP($A413,Entities!$A$1:$E$116,5,FALSE))=0,"",VLOOKUP($A413,Entities!$A$1:$E$116,5,FALSE)),"")</f>
        <v>QE Availability Grade Boundary</v>
      </c>
      <c r="K413" s="80" t="str">
        <f>IFERROR(IF(LEN(VLOOKUP($B413,Attributes!$A$1:$C$379,3,FALSE))=0,"",VLOOKUP($B413,Attributes!$A$1:$C$379,3,FALSE)),"")</f>
        <v>NVARCHAR(32)</v>
      </c>
      <c r="L413" s="80" t="str">
        <f>IFERROR(IF(LEN(VLOOKUP($B413,Attributes!$A$1:$F$379,6,FALSE))=0,"",VLOOKUP($B413,Attributes!$A$1:$F$379,6,FALSE)),"")</f>
        <v>QE_Outcome_Value_Type</v>
      </c>
      <c r="M413" s="80" t="str">
        <f>IFERROR(IF(LEN(VLOOKUP($B413,Attributes!$A$1:$G$379,7,FALSE))=0,"",VLOOKUP($B413,Attributes!$A$1:$G$379,7,FALSE)),"")</f>
        <v>A controlled list of values that identifies the category of a value supplied within a QE OUTCOME. There can be more than one category for the same QE OUTCOME such as RAW mark and UMS mark. Values are "Banded Score", "Raw Mark", "Points", "Credits", "Uniform Mark Scale", "Percentage Uniform Mark Scale", "Scaled Mark", "Grade".</v>
      </c>
      <c r="N413" s="80" t="str">
        <f>IFERROR(IF(LEN(VLOOKUP($B413,Attributes!$A$1:$H$379,8,FALSE))=0,"",VLOOKUP($B413,Attributes!$A$1:$H$379,8,FALSE)),"")</f>
        <v>This attribute forms part of the primary key so it must be populated even where there is no actual outcome value being provided eg in cases of learner absence. In such cases, the expected value type must be used. So for a CAO where a raw mark should be available for submission, but is not due to absence, the value ‘Raw Mark’ must be used.</v>
      </c>
      <c r="O413" s="52"/>
      <c r="P413" s="53"/>
      <c r="Q413" s="53" t="s">
        <v>419</v>
      </c>
      <c r="R413" s="53"/>
      <c r="S413" s="54" t="s">
        <v>419</v>
      </c>
      <c r="T413" s="54" t="s">
        <v>1617</v>
      </c>
      <c r="U413" s="54" t="s">
        <v>129</v>
      </c>
      <c r="V413" s="27" t="str">
        <f t="shared" si="6"/>
        <v>OK</v>
      </c>
    </row>
    <row r="414" spans="1:22" ht="33.299999999999997" x14ac:dyDescent="0.35">
      <c r="A414" s="55" t="s">
        <v>361</v>
      </c>
      <c r="B414" s="55" t="s">
        <v>120</v>
      </c>
      <c r="C414" s="52">
        <v>6</v>
      </c>
      <c r="D414" s="52" t="s">
        <v>6</v>
      </c>
      <c r="E414" s="52" t="s">
        <v>8</v>
      </c>
      <c r="F414" s="52" t="s">
        <v>6</v>
      </c>
      <c r="G414" s="52" t="s">
        <v>1579</v>
      </c>
      <c r="H414" s="80" t="str">
        <f>IFERROR(IF(LEN(VLOOKUP($A414,Entities!$A$1:$C$116,3,FALSE))=0,"",VLOOKUP($A414,Entities!$A$1:$C$116,3,FALSE)),"")</f>
        <v>A Grade Boundary associated with a QE OUTCOME VALUE TYPE specified for an instance of a QUALIFICATION ELEMENT.</v>
      </c>
      <c r="I414" s="80" t="str">
        <f>IFERROR(IF(LEN(VLOOKUP($A414,Entities!$A$1:$D$116,4,FALSE))=0,"",VLOOKUP($A414,Entities!$A$1:$D$116,4,FALSE)),"")</f>
        <v>Grade boundaries are only relevant for QE OUTCOME TYPE of Result.</v>
      </c>
      <c r="J414" s="80" t="str">
        <f>IFERROR(IF(LEN(VLOOKUP($A414,Entities!$A$1:$E$116,5,FALSE))=0,"",VLOOKUP($A414,Entities!$A$1:$E$116,5,FALSE)),"")</f>
        <v>QE Availability Grade Boundary</v>
      </c>
      <c r="K414" s="80" t="str">
        <f>IFERROR(IF(LEN(VLOOKUP($B414,Attributes!$A$1:$C$379,3,FALSE))=0,"",VLOOKUP($B414,Attributes!$A$1:$C$379,3,FALSE)),"")</f>
        <v>NVARCHAR(50)</v>
      </c>
      <c r="L414" s="80" t="str">
        <f>IFERROR(IF(LEN(VLOOKUP($B414,Attributes!$A$1:$F$379,6,FALSE))=0,"",VLOOKUP($B414,Attributes!$A$1:$F$379,6,FALSE)),"")</f>
        <v/>
      </c>
      <c r="M414" s="80" t="str">
        <f>IFERROR(IF(LEN(VLOOKUP($B414,Attributes!$A$1:$G$379,7,FALSE))=0,"",VLOOKUP($B414,Attributes!$A$1:$G$379,7,FALSE)),"")</f>
        <v>The GRADE_NAME.</v>
      </c>
      <c r="N414" s="80" t="str">
        <f>IFERROR(IF(LEN(VLOOKUP($B414,Attributes!$A$1:$H$379,8,FALSE))=0,"",VLOOKUP($B414,Attributes!$A$1:$H$379,8,FALSE)),"")</f>
        <v/>
      </c>
      <c r="O414" s="52" t="s">
        <v>1758</v>
      </c>
      <c r="P414" s="53"/>
      <c r="Q414" s="53" t="s">
        <v>419</v>
      </c>
      <c r="R414" s="53"/>
      <c r="S414" s="54" t="s">
        <v>419</v>
      </c>
      <c r="T414" s="54" t="s">
        <v>1650</v>
      </c>
      <c r="U414" s="54" t="s">
        <v>120</v>
      </c>
      <c r="V414" s="27" t="str">
        <f t="shared" si="6"/>
        <v>OK</v>
      </c>
    </row>
    <row r="415" spans="1:22" ht="222" x14ac:dyDescent="0.35">
      <c r="A415" s="55" t="s">
        <v>361</v>
      </c>
      <c r="B415" s="55" t="s">
        <v>126</v>
      </c>
      <c r="C415" s="52">
        <v>7</v>
      </c>
      <c r="D415" s="52" t="s">
        <v>8</v>
      </c>
      <c r="E415" s="52" t="s">
        <v>8</v>
      </c>
      <c r="F415" s="52" t="s">
        <v>8</v>
      </c>
      <c r="G415" s="52" t="s">
        <v>1579</v>
      </c>
      <c r="H415" s="80" t="str">
        <f>IFERROR(IF(LEN(VLOOKUP($A415,Entities!$A$1:$C$116,3,FALSE))=0,"",VLOOKUP($A415,Entities!$A$1:$C$116,3,FALSE)),"")</f>
        <v>A Grade Boundary associated with a QE OUTCOME VALUE TYPE specified for an instance of a QUALIFICATION ELEMENT.</v>
      </c>
      <c r="I415" s="80" t="str">
        <f>IFERROR(IF(LEN(VLOOKUP($A415,Entities!$A$1:$D$116,4,FALSE))=0,"",VLOOKUP($A415,Entities!$A$1:$D$116,4,FALSE)),"")</f>
        <v>Grade boundaries are only relevant for QE OUTCOME TYPE of Result.</v>
      </c>
      <c r="J415" s="80" t="str">
        <f>IFERROR(IF(LEN(VLOOKUP($A415,Entities!$A$1:$E$116,5,FALSE))=0,"",VLOOKUP($A415,Entities!$A$1:$E$116,5,FALSE)),"")</f>
        <v>QE Availability Grade Boundary</v>
      </c>
      <c r="K415" s="80" t="str">
        <f>IFERROR(IF(LEN(VLOOKUP($B415,Attributes!$A$1:$C$379,3,FALSE))=0,"",VLOOKUP($B415,Attributes!$A$1:$C$379,3,FALSE)),"")</f>
        <v>INTEGER</v>
      </c>
      <c r="L415" s="80" t="str">
        <f>IFERROR(IF(LEN(VLOOKUP($B415,Attributes!$A$1:$F$379,6,FALSE))=0,"",VLOOKUP($B415,Attributes!$A$1:$F$379,6,FALSE)),"")</f>
        <v/>
      </c>
      <c r="M415" s="80" t="str">
        <f>IFERROR(IF(LEN(VLOOKUP($B415,Attributes!$A$1:$G$379,7,FALSE))=0,"",VLOOKUP($B415,Attributes!$A$1:$G$379,7,FALSE)),"")</f>
        <v>The lower limit Grade Boundary (mark, points, credit) that applies to this instance of the QUALIFICATION ELEMENT for a specific Grade.</v>
      </c>
      <c r="N415" s="80" t="str">
        <f>IFERROR(IF(LEN(VLOOKUP($B415,Attributes!$A$1:$H$379,8,FALSE))=0,"",VLOOKUP($B415,Attributes!$A$1:$H$379,8,FALSE)),"")</f>
        <v xml:space="preserve">eg if the Grade is B then the lower limit may be 70. The lowest level Grade will have a boundary lower limit of 0. Variable grade boundaries will be populated after issue of Results, fixed boundaries such as UMS will be available with the first release of instance data.
This attribute is defined as Required which means that it must be populated wherever this entity is used. Please note that grade boundary lower limits are not valid for some grades/ qualifications eg GCE A*, where attainment of the grade is not based on a simple hurdle requirement. In those cases this entity will not be provided.
Grade boundary limits are only relevant for grades associated with Outcome Types of Result ie they are not relevant for grades associated with any of the following Outcome Types: Full Award Claim; Centre Assessed Outcome; Claim Deferral; Estimated Grade; Interim Claim; Interim claim (Close)
For the initial provision of instance data grade boundary lower limit values will only be populated where these are available in advance of Results ie UMS grade boundaries.
Product Catalogue updates containing full grade boundary information will be published just in advance of Results day according to the JCQ published timescales.
A value of zero may be provided for grade U or whatever is the lowest grade, but if lower boundary is not defined it can be assumed to be zero. </v>
      </c>
      <c r="O415" s="52"/>
      <c r="P415" s="53"/>
      <c r="Q415" s="53" t="s">
        <v>419</v>
      </c>
      <c r="R415" s="53"/>
      <c r="S415" s="54" t="s">
        <v>419</v>
      </c>
      <c r="T415" s="54" t="s">
        <v>1651</v>
      </c>
      <c r="U415" s="54" t="s">
        <v>126</v>
      </c>
      <c r="V415" s="27" t="str">
        <f t="shared" si="6"/>
        <v>OK</v>
      </c>
    </row>
    <row r="416" spans="1:22" ht="22.2" x14ac:dyDescent="0.35">
      <c r="A416" s="78" t="s">
        <v>1783</v>
      </c>
      <c r="B416" s="55" t="s">
        <v>1785</v>
      </c>
      <c r="C416" s="52">
        <v>1</v>
      </c>
      <c r="D416" s="52" t="s">
        <v>6</v>
      </c>
      <c r="E416" s="52" t="s">
        <v>8</v>
      </c>
      <c r="F416" s="52" t="s">
        <v>6</v>
      </c>
      <c r="G416" s="52"/>
      <c r="H416" s="80" t="str">
        <f>IFERROR(IF(LEN(VLOOKUP($A416,Entities!$A$1:$C$116,3,FALSE))=0,"",VLOOKUP($A416,Entities!$A$1:$C$116,3,FALSE)),"")</f>
        <v>A controlled list of values that identifies a qualification categorisation</v>
      </c>
      <c r="I416" s="80" t="str">
        <f>IFERROR(IF(LEN(VLOOKUP($A416,Entities!$A$1:$D$116,4,FALSE))=0,"",VLOOKUP($A416,Entities!$A$1:$D$116,4,FALSE)),"")</f>
        <v/>
      </c>
      <c r="J416" s="80" t="str">
        <f>IFERROR(IF(LEN(VLOOKUP($A416,Entities!$A$1:$E$116,5,FALSE))=0,"",VLOOKUP($A416,Entities!$A$1:$E$116,5,FALSE)),"")</f>
        <v>Reference Entity</v>
      </c>
      <c r="K416" s="80" t="str">
        <f>IFERROR(IF(LEN(VLOOKUP($B416,Attributes!$A$1:$C$379,3,FALSE))=0,"",VLOOKUP($B416,Attributes!$A$1:$C$379,3,FALSE)),"")</f>
        <v>NVARCHAR(200)</v>
      </c>
      <c r="L416" s="80" t="str">
        <f>IFERROR(IF(LEN(VLOOKUP($B416,Attributes!$A$1:$F$379,6,FALSE))=0,"",VLOOKUP($B416,Attributes!$A$1:$F$379,6,FALSE)),"")</f>
        <v>Qual_Category_Type</v>
      </c>
      <c r="M416" s="80" t="str">
        <f>IFERROR(IF(LEN(VLOOKUP($B416,Attributes!$A$1:$G$379,7,FALSE))=0,"",VLOOKUP($B416,Attributes!$A$1:$G$379,7,FALSE)),"")</f>
        <v>A controlled list of values that identifies the name of the QUALIFICATION CATEGORY list.</v>
      </c>
      <c r="N416" s="80" t="str">
        <f>IFERROR(IF(LEN(VLOOKUP($B416,Attributes!$A$1:$H$379,8,FALSE))=0,"",VLOOKUP($B416,Attributes!$A$1:$H$379,8,FALSE)),"")</f>
        <v>See business rule against Qual_Category_Value.</v>
      </c>
      <c r="O416" s="52"/>
      <c r="P416" s="53"/>
      <c r="Q416" s="53" t="s">
        <v>1576</v>
      </c>
      <c r="R416" s="53"/>
      <c r="S416" s="53" t="s">
        <v>1576</v>
      </c>
      <c r="T416" s="54" t="s">
        <v>1716</v>
      </c>
      <c r="U416" s="54" t="s">
        <v>1785</v>
      </c>
      <c r="V416" s="27" t="str">
        <f t="shared" si="6"/>
        <v>OK</v>
      </c>
    </row>
    <row r="417" spans="1:22" ht="22.2" x14ac:dyDescent="0.35">
      <c r="A417" s="55" t="s">
        <v>563</v>
      </c>
      <c r="B417" s="55" t="s">
        <v>119</v>
      </c>
      <c r="C417" s="52">
        <v>1</v>
      </c>
      <c r="D417" s="52" t="s">
        <v>6</v>
      </c>
      <c r="E417" s="52" t="s">
        <v>6</v>
      </c>
      <c r="F417" s="52" t="s">
        <v>6</v>
      </c>
      <c r="G417" s="52" t="s">
        <v>1579</v>
      </c>
      <c r="H417" s="80" t="str">
        <f>IFERROR(IF(LEN(VLOOKUP($A417,Entities!$A$1:$C$116,3,FALSE))=0,"",VLOOKUP($A417,Entities!$A$1:$C$116,3,FALSE)),"")</f>
        <v>The association of a specific QUALIFICATION ELEMENT with a specific QUALIFICATION FRAMEWORK.</v>
      </c>
      <c r="I417" s="80" t="str">
        <f>IFERROR(IF(LEN(VLOOKUP($A417,Entities!$A$1:$D$116,4,FALSE))=0,"",VLOOKUP($A417,Entities!$A$1:$D$116,4,FALSE)),"")</f>
        <v/>
      </c>
      <c r="J417" s="80" t="str">
        <f>IFERROR(IF(LEN(VLOOKUP($A417,Entities!$A$1:$E$116,5,FALSE))=0,"",VLOOKUP($A417,Entities!$A$1:$E$116,5,FALSE)),"")</f>
        <v>Qualification Element Framework</v>
      </c>
      <c r="K417" s="80" t="str">
        <f>IFERROR(IF(LEN(VLOOKUP($B417,Attributes!$A$1:$C$379,3,FALSE))=0,"",VLOOKUP($B417,Attributes!$A$1:$C$379,3,FALSE)),"")</f>
        <v>NVARCHAR(32)</v>
      </c>
      <c r="L417" s="80" t="str">
        <f>IFERROR(IF(LEN(VLOOKUP($B417,Attributes!$A$1:$F$379,6,FALSE))=0,"",VLOOKUP($B417,Attributes!$A$1:$F$379,6,FALSE)),"")</f>
        <v>Party_Id_Administrator</v>
      </c>
      <c r="M417" s="80" t="str">
        <f>IFERROR(IF(LEN(VLOOKUP($B417,Attributes!$A$1:$G$379,7,FALSE))=0,"",VLOOKUP($B417,Attributes!$A$1:$G$379,7,FALSE)),"")</f>
        <v>A value that denotes and distinguishes the PARTY.</v>
      </c>
      <c r="N417" s="80" t="str">
        <f>IFERROR(IF(LEN(VLOOKUP($B417,Attributes!$A$1:$H$379,8,FALSE))=0,"",VLOOKUP($B417,Attributes!$A$1:$H$379,8,FALSE)),"")</f>
        <v/>
      </c>
      <c r="O417" s="52" t="s">
        <v>1495</v>
      </c>
      <c r="P417" s="53"/>
      <c r="Q417" s="53" t="s">
        <v>422</v>
      </c>
      <c r="R417" s="53"/>
      <c r="S417" s="54" t="s">
        <v>422</v>
      </c>
      <c r="T417" s="54" t="s">
        <v>1652</v>
      </c>
      <c r="U417" s="54" t="s">
        <v>119</v>
      </c>
      <c r="V417" s="27" t="str">
        <f t="shared" si="6"/>
        <v>OK</v>
      </c>
    </row>
    <row r="418" spans="1:22" ht="77.7" x14ac:dyDescent="0.35">
      <c r="A418" s="55" t="s">
        <v>563</v>
      </c>
      <c r="B418" s="55" t="s">
        <v>21</v>
      </c>
      <c r="C418" s="52">
        <v>2</v>
      </c>
      <c r="D418" s="52" t="s">
        <v>6</v>
      </c>
      <c r="E418" s="52" t="s">
        <v>6</v>
      </c>
      <c r="F418" s="52" t="s">
        <v>6</v>
      </c>
      <c r="G418" s="52" t="s">
        <v>1579</v>
      </c>
      <c r="H418" s="80" t="str">
        <f>IFERROR(IF(LEN(VLOOKUP($A418,Entities!$A$1:$C$116,3,FALSE))=0,"",VLOOKUP($A418,Entities!$A$1:$C$116,3,FALSE)),"")</f>
        <v>The association of a specific QUALIFICATION ELEMENT with a specific QUALIFICATION FRAMEWORK.</v>
      </c>
      <c r="I418" s="80" t="str">
        <f>IFERROR(IF(LEN(VLOOKUP($A418,Entities!$A$1:$D$116,4,FALSE))=0,"",VLOOKUP($A418,Entities!$A$1:$D$116,4,FALSE)),"")</f>
        <v/>
      </c>
      <c r="J418" s="80" t="str">
        <f>IFERROR(IF(LEN(VLOOKUP($A418,Entities!$A$1:$E$116,5,FALSE))=0,"",VLOOKUP($A418,Entities!$A$1:$E$116,5,FALSE)),"")</f>
        <v>Qualification Element Framework</v>
      </c>
      <c r="K418" s="80" t="str">
        <f>IFERROR(IF(LEN(VLOOKUP($B418,Attributes!$A$1:$C$379,3,FALSE))=0,"",VLOOKUP($B418,Attributes!$A$1:$C$379,3,FALSE)),"")</f>
        <v>NVARCHAR(50)</v>
      </c>
      <c r="L418" s="80" t="str">
        <f>IFERROR(IF(LEN(VLOOKUP($B418,Attributes!$A$1:$F$379,6,FALSE))=0,"",VLOOKUP($B418,Attributes!$A$1:$F$379,6,FALSE)),"")</f>
        <v>Qualification_Framework_Type</v>
      </c>
      <c r="M418" s="80" t="str">
        <f>IFERROR(IF(LEN(VLOOKUP($B418,Attributes!$A$1:$G$379,7,FALSE))=0,"",VLOOKUP($B418,Attributes!$A$1:$G$379,7,FALSE)),"")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E.g. "SCQF", "NQF", "QCF", "EQF", "BTEC Customised".</v>
      </c>
      <c r="N418" s="80" t="str">
        <f>IFERROR(IF(LEN(VLOOKUP($B418,Attributes!$A$1:$H$379,8,FALSE))=0,"",VLOOKUP($B418,Attributes!$A$1:$H$379,8,FALSE)),"")</f>
        <v/>
      </c>
      <c r="O418" s="52"/>
      <c r="P418" s="53"/>
      <c r="Q418" s="53" t="s">
        <v>422</v>
      </c>
      <c r="R418" s="53"/>
      <c r="S418" s="54" t="s">
        <v>422</v>
      </c>
      <c r="T418" s="54" t="s">
        <v>1652</v>
      </c>
      <c r="U418" s="54" t="s">
        <v>21</v>
      </c>
      <c r="V418" s="27" t="str">
        <f t="shared" si="6"/>
        <v>OK</v>
      </c>
    </row>
    <row r="419" spans="1:22" ht="22.2" x14ac:dyDescent="0.35">
      <c r="A419" s="55" t="s">
        <v>563</v>
      </c>
      <c r="B419" s="55" t="s">
        <v>503</v>
      </c>
      <c r="C419" s="52">
        <v>3</v>
      </c>
      <c r="D419" s="52" t="s">
        <v>6</v>
      </c>
      <c r="E419" s="52" t="s">
        <v>6</v>
      </c>
      <c r="F419" s="52" t="s">
        <v>6</v>
      </c>
      <c r="G419" s="52" t="s">
        <v>1579</v>
      </c>
      <c r="H419" s="80" t="str">
        <f>IFERROR(IF(LEN(VLOOKUP($A419,Entities!$A$1:$C$116,3,FALSE))=0,"",VLOOKUP($A419,Entities!$A$1:$C$116,3,FALSE)),"")</f>
        <v>The association of a specific QUALIFICATION ELEMENT with a specific QUALIFICATION FRAMEWORK.</v>
      </c>
      <c r="I419" s="80" t="str">
        <f>IFERROR(IF(LEN(VLOOKUP($A419,Entities!$A$1:$D$116,4,FALSE))=0,"",VLOOKUP($A419,Entities!$A$1:$D$116,4,FALSE)),"")</f>
        <v/>
      </c>
      <c r="J419" s="80" t="str">
        <f>IFERROR(IF(LEN(VLOOKUP($A419,Entities!$A$1:$E$116,5,FALSE))=0,"",VLOOKUP($A419,Entities!$A$1:$E$116,5,FALSE)),"")</f>
        <v>Qualification Element Framework</v>
      </c>
      <c r="K419" s="80" t="str">
        <f>IFERROR(IF(LEN(VLOOKUP($B419,Attributes!$A$1:$C$379,3,FALSE))=0,"",VLOOKUP($B419,Attributes!$A$1:$C$379,3,FALSE)),"")</f>
        <v>NVARCHAR(20)</v>
      </c>
      <c r="L419" s="80" t="str">
        <f>IFERROR(IF(LEN(VLOOKUP($B419,Attributes!$A$1:$F$379,6,FALSE))=0,"",VLOOKUP($B419,Attributes!$A$1:$F$379,6,FALSE)),"")</f>
        <v/>
      </c>
      <c r="M419" s="80" t="str">
        <f>IFERROR(IF(LEN(VLOOKUP($B419,Attributes!$A$1:$G$379,7,FALSE))=0,"",VLOOKUP($B419,Attributes!$A$1:$G$379,7,FALSE)),"")</f>
        <v>Identifies the framework level within a particular QUALIFICATION FRAMEWORK eg "Entry Level", "Level 1"</v>
      </c>
      <c r="N419" s="80" t="str">
        <f>IFERROR(IF(LEN(VLOOKUP($B419,Attributes!$A$1:$H$379,8,FALSE))=0,"",VLOOKUP($B419,Attributes!$A$1:$H$379,8,FALSE)),"")</f>
        <v/>
      </c>
      <c r="O419" s="52"/>
      <c r="P419" s="53"/>
      <c r="Q419" s="53" t="s">
        <v>422</v>
      </c>
      <c r="R419" s="53"/>
      <c r="S419" s="54" t="s">
        <v>422</v>
      </c>
      <c r="T419" s="54" t="s">
        <v>1652</v>
      </c>
      <c r="U419" s="54" t="s">
        <v>503</v>
      </c>
      <c r="V419" s="27" t="str">
        <f t="shared" si="6"/>
        <v>OK</v>
      </c>
    </row>
    <row r="420" spans="1:22" ht="22.2" x14ac:dyDescent="0.35">
      <c r="A420" s="55" t="s">
        <v>563</v>
      </c>
      <c r="B420" s="55" t="s">
        <v>7</v>
      </c>
      <c r="C420" s="52">
        <v>4</v>
      </c>
      <c r="D420" s="52" t="s">
        <v>6</v>
      </c>
      <c r="E420" s="52" t="s">
        <v>6</v>
      </c>
      <c r="F420" s="52" t="s">
        <v>6</v>
      </c>
      <c r="G420" s="52"/>
      <c r="H420" s="80" t="str">
        <f>IFERROR(IF(LEN(VLOOKUP($A420,Entities!$A$1:$C$116,3,FALSE))=0,"",VLOOKUP($A420,Entities!$A$1:$C$116,3,FALSE)),"")</f>
        <v>The association of a specific QUALIFICATION ELEMENT with a specific QUALIFICATION FRAMEWORK.</v>
      </c>
      <c r="I420" s="80" t="str">
        <f>IFERROR(IF(LEN(VLOOKUP($A420,Entities!$A$1:$D$116,4,FALSE))=0,"",VLOOKUP($A420,Entities!$A$1:$D$116,4,FALSE)),"")</f>
        <v/>
      </c>
      <c r="J420" s="80" t="str">
        <f>IFERROR(IF(LEN(VLOOKUP($A420,Entities!$A$1:$E$116,5,FALSE))=0,"",VLOOKUP($A420,Entities!$A$1:$E$116,5,FALSE)),"")</f>
        <v>Qualification Element Framework</v>
      </c>
      <c r="K420" s="80" t="str">
        <f>IFERROR(IF(LEN(VLOOKUP($B420,Attributes!$A$1:$C$379,3,FALSE))=0,"",VLOOKUP($B420,Attributes!$A$1:$C$379,3,FALSE)),"")</f>
        <v>NVARCHAR(32)</v>
      </c>
      <c r="L420" s="80" t="str">
        <f>IFERROR(IF(LEN(VLOOKUP($B420,Attributes!$A$1:$F$379,6,FALSE))=0,"",VLOOKUP($B420,Attributes!$A$1:$F$379,6,FALSE)),"")</f>
        <v/>
      </c>
      <c r="M420" s="80" t="str">
        <f>IFERROR(IF(LEN(VLOOKUP($B420,Attributes!$A$1:$G$379,7,FALSE))=0,"",VLOOKUP($B420,Attributes!$A$1:$G$379,7,FALSE)),"")</f>
        <v>A value that denotes and distinguishes the PARTY.</v>
      </c>
      <c r="N420" s="80" t="str">
        <f>IFERROR(IF(LEN(VLOOKUP($B420,Attributes!$A$1:$H$379,8,FALSE))=0,"",VLOOKUP($B420,Attributes!$A$1:$H$379,8,FALSE)),"")</f>
        <v>In this case is an AWARDING ORGANISATION. 
Where the party is an awarding organisation the JCQCIC Awarding Organisation Id must be used.</v>
      </c>
      <c r="O420" s="52"/>
      <c r="P420" s="53"/>
      <c r="Q420" s="53" t="s">
        <v>422</v>
      </c>
      <c r="R420" s="53"/>
      <c r="S420" s="54" t="s">
        <v>422</v>
      </c>
      <c r="T420" s="54" t="s">
        <v>1652</v>
      </c>
      <c r="U420" s="54" t="s">
        <v>7</v>
      </c>
      <c r="V420" s="27" t="str">
        <f t="shared" si="6"/>
        <v>OK</v>
      </c>
    </row>
    <row r="421" spans="1:22" ht="33.299999999999997" x14ac:dyDescent="0.35">
      <c r="A421" s="55" t="s">
        <v>563</v>
      </c>
      <c r="B421" s="55" t="s">
        <v>15</v>
      </c>
      <c r="C421" s="52">
        <v>5</v>
      </c>
      <c r="D421" s="52" t="s">
        <v>6</v>
      </c>
      <c r="E421" s="52" t="s">
        <v>6</v>
      </c>
      <c r="F421" s="52" t="s">
        <v>6</v>
      </c>
      <c r="G421" s="52" t="s">
        <v>1579</v>
      </c>
      <c r="H421" s="80" t="str">
        <f>IFERROR(IF(LEN(VLOOKUP($A421,Entities!$A$1:$C$116,3,FALSE))=0,"",VLOOKUP($A421,Entities!$A$1:$C$116,3,FALSE)),"")</f>
        <v>The association of a specific QUALIFICATION ELEMENT with a specific QUALIFICATION FRAMEWORK.</v>
      </c>
      <c r="I421" s="80" t="str">
        <f>IFERROR(IF(LEN(VLOOKUP($A421,Entities!$A$1:$D$116,4,FALSE))=0,"",VLOOKUP($A421,Entities!$A$1:$D$116,4,FALSE)),"")</f>
        <v/>
      </c>
      <c r="J421" s="80" t="str">
        <f>IFERROR(IF(LEN(VLOOKUP($A421,Entities!$A$1:$E$116,5,FALSE))=0,"",VLOOKUP($A421,Entities!$A$1:$E$116,5,FALSE)),"")</f>
        <v>Qualification Element Framework</v>
      </c>
      <c r="K421" s="80" t="str">
        <f>IFERROR(IF(LEN(VLOOKUP($B421,Attributes!$A$1:$C$379,3,FALSE))=0,"",VLOOKUP($B421,Attributes!$A$1:$C$379,3,FALSE)),"")</f>
        <v>NVARCHAR(50)</v>
      </c>
      <c r="L421" s="80" t="str">
        <f>IFERROR(IF(LEN(VLOOKUP($B421,Attributes!$A$1:$F$379,6,FALSE))=0,"",VLOOKUP($B421,Attributes!$A$1:$F$379,6,FALSE)),"")</f>
        <v/>
      </c>
      <c r="M421" s="80" t="str">
        <f>IFERROR(IF(LEN(VLOOKUP($B421,Attributes!$A$1:$G$379,7,FALSE))=0,"",VLOOKUP($B421,Attributes!$A$1:$G$379,7,FALSE)),"")</f>
        <v>A value that uniquely identifies a specific part of a Qualification and applies to one or more QUALIFICATION ELEMENT(s) within an AWARDING ORGANISATION.</v>
      </c>
      <c r="N421" s="80" t="str">
        <f>IFERROR(IF(LEN(VLOOKUP($B421,Attributes!$A$1:$H$379,8,FALSE))=0,"",VLOOKUP($B421,Attributes!$A$1:$H$379,8,FALSE)),"")</f>
        <v>The same value may be used for a number of QUALIFICATION ELEMENTS provided they are differentiated by Qualification_Element_Type.</v>
      </c>
      <c r="O421" s="52"/>
      <c r="P421" s="53"/>
      <c r="Q421" s="53" t="s">
        <v>422</v>
      </c>
      <c r="R421" s="53"/>
      <c r="S421" s="54" t="s">
        <v>422</v>
      </c>
      <c r="T421" s="54" t="s">
        <v>1652</v>
      </c>
      <c r="U421" s="54" t="s">
        <v>15</v>
      </c>
      <c r="V421" s="27" t="str">
        <f t="shared" si="6"/>
        <v>OK</v>
      </c>
    </row>
    <row r="422" spans="1:22" ht="33.299999999999997" x14ac:dyDescent="0.35">
      <c r="A422" s="55" t="s">
        <v>563</v>
      </c>
      <c r="B422" s="55" t="s">
        <v>16</v>
      </c>
      <c r="C422" s="52">
        <v>6</v>
      </c>
      <c r="D422" s="52" t="s">
        <v>6</v>
      </c>
      <c r="E422" s="52" t="s">
        <v>6</v>
      </c>
      <c r="F422" s="52" t="s">
        <v>6</v>
      </c>
      <c r="G422" s="52" t="s">
        <v>1579</v>
      </c>
      <c r="H422" s="80" t="str">
        <f>IFERROR(IF(LEN(VLOOKUP($A422,Entities!$A$1:$C$116,3,FALSE))=0,"",VLOOKUP($A422,Entities!$A$1:$C$116,3,FALSE)),"")</f>
        <v>The association of a specific QUALIFICATION ELEMENT with a specific QUALIFICATION FRAMEWORK.</v>
      </c>
      <c r="I422" s="80" t="str">
        <f>IFERROR(IF(LEN(VLOOKUP($A422,Entities!$A$1:$D$116,4,FALSE))=0,"",VLOOKUP($A422,Entities!$A$1:$D$116,4,FALSE)),"")</f>
        <v/>
      </c>
      <c r="J422" s="80" t="str">
        <f>IFERROR(IF(LEN(VLOOKUP($A422,Entities!$A$1:$E$116,5,FALSE))=0,"",VLOOKUP($A422,Entities!$A$1:$E$116,5,FALSE)),"")</f>
        <v>Qualification Element Framework</v>
      </c>
      <c r="K422" s="80" t="str">
        <f>IFERROR(IF(LEN(VLOOKUP($B422,Attributes!$A$1:$C$379,3,FALSE))=0,"",VLOOKUP($B422,Attributes!$A$1:$C$379,3,FALSE)),"")</f>
        <v>NVARCHAR(32)</v>
      </c>
      <c r="L422" s="80" t="str">
        <f>IFERROR(IF(LEN(VLOOKUP($B422,Attributes!$A$1:$F$379,6,FALSE))=0,"",VLOOKUP($B422,Attributes!$A$1:$F$379,6,FALSE)),"")</f>
        <v>Qualification_Element_Type</v>
      </c>
      <c r="M422" s="80" t="str">
        <f>IFERROR(IF(LEN(VLOOKUP($B422,Attributes!$A$1:$G$379,7,FALSE))=0,"",VLOOKUP($B422,Attributes!$A$1:$G$379,7,FALSE)),"")</f>
        <v>A controlled list of values that denotes the type and behaviour of the specific QUALIFICATION ELEMENT. Values are "Scheme", "Award", "Learning Unit", "Pathway", "Assessable".</v>
      </c>
      <c r="N422" s="80" t="str">
        <f>IFERROR(IF(LEN(VLOOKUP($B422,Attributes!$A$1:$H$379,8,FALSE))=0,"",VLOOKUP($B422,Attributes!$A$1:$H$379,8,FALSE)),"")</f>
        <v/>
      </c>
      <c r="O422" s="52"/>
      <c r="P422" s="53"/>
      <c r="Q422" s="53" t="s">
        <v>422</v>
      </c>
      <c r="R422" s="53"/>
      <c r="S422" s="54" t="s">
        <v>422</v>
      </c>
      <c r="T422" s="54" t="s">
        <v>1652</v>
      </c>
      <c r="U422" s="54" t="s">
        <v>16</v>
      </c>
      <c r="V422" s="27" t="str">
        <f t="shared" si="6"/>
        <v>OK</v>
      </c>
    </row>
    <row r="423" spans="1:22" ht="22.2" x14ac:dyDescent="0.35">
      <c r="A423" s="55" t="s">
        <v>563</v>
      </c>
      <c r="B423" s="55" t="s">
        <v>97</v>
      </c>
      <c r="C423" s="52">
        <v>7</v>
      </c>
      <c r="D423" s="52" t="s">
        <v>8</v>
      </c>
      <c r="E423" s="52" t="s">
        <v>8</v>
      </c>
      <c r="F423" s="52" t="s">
        <v>8</v>
      </c>
      <c r="G423" s="52" t="s">
        <v>1579</v>
      </c>
      <c r="H423" s="80" t="str">
        <f>IFERROR(IF(LEN(VLOOKUP($A423,Entities!$A$1:$C$116,3,FALSE))=0,"",VLOOKUP($A423,Entities!$A$1:$C$116,3,FALSE)),"")</f>
        <v>The association of a specific QUALIFICATION ELEMENT with a specific QUALIFICATION FRAMEWORK.</v>
      </c>
      <c r="I423" s="80" t="str">
        <f>IFERROR(IF(LEN(VLOOKUP($A423,Entities!$A$1:$D$116,4,FALSE))=0,"",VLOOKUP($A423,Entities!$A$1:$D$116,4,FALSE)),"")</f>
        <v/>
      </c>
      <c r="J423" s="80" t="str">
        <f>IFERROR(IF(LEN(VLOOKUP($A423,Entities!$A$1:$E$116,5,FALSE))=0,"",VLOOKUP($A423,Entities!$A$1:$E$116,5,FALSE)),"")</f>
        <v>Qualification Element Framework</v>
      </c>
      <c r="K423" s="80" t="str">
        <f>IFERROR(IF(LEN(VLOOKUP($B423,Attributes!$A$1:$C$379,3,FALSE))=0,"",VLOOKUP($B423,Attributes!$A$1:$C$379,3,FALSE)),"")</f>
        <v>INTEGER</v>
      </c>
      <c r="L423" s="80" t="str">
        <f>IFERROR(IF(LEN(VLOOKUP($B423,Attributes!$A$1:$F$379,6,FALSE))=0,"",VLOOKUP($B423,Attributes!$A$1:$F$379,6,FALSE)),"")</f>
        <v/>
      </c>
      <c r="M423" s="80" t="str">
        <f>IFERROR(IF(LEN(VLOOKUP($B423,Attributes!$A$1:$G$379,7,FALSE))=0,"",VLOOKUP($B423,Attributes!$A$1:$G$379,7,FALSE)),"")</f>
        <v>The credit value assigned to this QUALIFICATION ELEMENT at this level for this specific QE FRAMEWORK TYPE.</v>
      </c>
      <c r="N423" s="80" t="str">
        <f>IFERROR(IF(LEN(VLOOKUP($B423,Attributes!$A$1:$H$379,8,FALSE))=0,"",VLOOKUP($B423,Attributes!$A$1:$H$379,8,FALSE)),"")</f>
        <v/>
      </c>
      <c r="O423" s="52"/>
      <c r="P423" s="53"/>
      <c r="Q423" s="53" t="s">
        <v>422</v>
      </c>
      <c r="R423" s="53"/>
      <c r="S423" s="54" t="s">
        <v>422</v>
      </c>
      <c r="T423" s="54" t="s">
        <v>1603</v>
      </c>
      <c r="U423" s="54" t="s">
        <v>97</v>
      </c>
      <c r="V423" s="27" t="str">
        <f t="shared" si="6"/>
        <v>OK</v>
      </c>
    </row>
    <row r="424" spans="1:22" ht="22.2" x14ac:dyDescent="0.35">
      <c r="A424" s="55" t="s">
        <v>208</v>
      </c>
      <c r="B424" s="55" t="s">
        <v>207</v>
      </c>
      <c r="C424" s="52">
        <v>1</v>
      </c>
      <c r="D424" s="52" t="s">
        <v>6</v>
      </c>
      <c r="E424" s="52" t="s">
        <v>8</v>
      </c>
      <c r="F424" s="52" t="s">
        <v>6</v>
      </c>
      <c r="G424" s="52"/>
      <c r="H424" s="80" t="str">
        <f>IFERROR(IF(LEN(VLOOKUP($A424,Entities!$A$1:$C$116,3,FALSE))=0,"",VLOOKUP($A424,Entities!$A$1:$C$116,3,FALSE)),"")</f>
        <v>A controlled list of values that defines the tier within the QUALIFICATION FRAMEWORK. E.g. "Level", "Sub Level"</v>
      </c>
      <c r="I424" s="80" t="str">
        <f>IFERROR(IF(LEN(VLOOKUP($A424,Entities!$A$1:$D$116,4,FALSE))=0,"",VLOOKUP($A424,Entities!$A$1:$D$116,4,FALSE)),"")</f>
        <v/>
      </c>
      <c r="J424" s="80" t="str">
        <f>IFERROR(IF(LEN(VLOOKUP($A424,Entities!$A$1:$E$116,5,FALSE))=0,"",VLOOKUP($A424,Entities!$A$1:$E$116,5,FALSE)),"")</f>
        <v>Reference Entity</v>
      </c>
      <c r="K424" s="80" t="str">
        <f>IFERROR(IF(LEN(VLOOKUP($B424,Attributes!$A$1:$C$379,3,FALSE))=0,"",VLOOKUP($B424,Attributes!$A$1:$C$379,3,FALSE)),"")</f>
        <v>NVARCHAR(10)</v>
      </c>
      <c r="L424" s="80" t="str">
        <f>IFERROR(IF(LEN(VLOOKUP($B424,Attributes!$A$1:$F$379,6,FALSE))=0,"",VLOOKUP($B424,Attributes!$A$1:$F$379,6,FALSE)),"")</f>
        <v>Qual_Frmwrk_Level_Tier_Type</v>
      </c>
      <c r="M424" s="80" t="str">
        <f>IFERROR(IF(LEN(VLOOKUP($B424,Attributes!$A$1:$G$379,7,FALSE))=0,"",VLOOKUP($B424,Attributes!$A$1:$G$379,7,FALSE)),"")</f>
        <v>A controlled list of values that defines the tier within the QUALIFICATION FRAMEWORK. E.g. "Level", "Sub Level"</v>
      </c>
      <c r="N424" s="80" t="str">
        <f>IFERROR(IF(LEN(VLOOKUP($B424,Attributes!$A$1:$H$379,8,FALSE))=0,"",VLOOKUP($B424,Attributes!$A$1:$H$379,8,FALSE)),"")</f>
        <v/>
      </c>
      <c r="O424" s="52"/>
      <c r="P424" s="53"/>
      <c r="Q424" s="53" t="s">
        <v>1576</v>
      </c>
      <c r="R424" s="53"/>
      <c r="S424" s="53" t="s">
        <v>1576</v>
      </c>
      <c r="T424" s="54" t="s">
        <v>1718</v>
      </c>
      <c r="U424" s="54" t="s">
        <v>207</v>
      </c>
      <c r="V424" s="27" t="str">
        <f t="shared" si="6"/>
        <v>OK</v>
      </c>
    </row>
    <row r="425" spans="1:22" ht="77.7" x14ac:dyDescent="0.35">
      <c r="A425" s="55" t="s">
        <v>482</v>
      </c>
      <c r="B425" s="55" t="s">
        <v>490</v>
      </c>
      <c r="C425" s="52">
        <v>1</v>
      </c>
      <c r="D425" s="52" t="s">
        <v>6</v>
      </c>
      <c r="E425" s="52" t="s">
        <v>8</v>
      </c>
      <c r="F425" s="52" t="s">
        <v>6</v>
      </c>
      <c r="G425" s="52" t="s">
        <v>1579</v>
      </c>
      <c r="H425" s="80" t="str">
        <f>IFERROR(IF(LEN(VLOOKUP($A425,Entities!$A$1:$C$116,3,FALSE))=0,"",VLOOKUP($A425,Entities!$A$1:$C$116,3,FALSE)),"")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25" s="80" t="str">
        <f>IFERROR(IF(LEN(VLOOKUP($A425,Entities!$A$1:$D$116,4,FALSE))=0,"",VLOOKUP($A425,Entities!$A$1:$D$116,4,FALSE)),"")</f>
        <v/>
      </c>
      <c r="J425" s="80" t="str">
        <f>IFERROR(IF(LEN(VLOOKUP($A425,Entities!$A$1:$E$116,5,FALSE))=0,"",VLOOKUP($A425,Entities!$A$1:$E$116,5,FALSE)),"")</f>
        <v>Reference Entity</v>
      </c>
      <c r="K425" s="80" t="str">
        <f>IFERROR(IF(LEN(VLOOKUP($B425,Attributes!$A$1:$C$379,3,FALSE))=0,"",VLOOKUP($B425,Attributes!$A$1:$C$379,3,FALSE)),"")</f>
        <v>NVARCHAR(50)</v>
      </c>
      <c r="L425" s="80" t="str">
        <f>IFERROR(IF(LEN(VLOOKUP($B425,Attributes!$A$1:$F$379,6,FALSE))=0,"",VLOOKUP($B425,Attributes!$A$1:$F$379,6,FALSE)),"")</f>
        <v>Performance_Administrator</v>
      </c>
      <c r="M425" s="80" t="str">
        <f>IFERROR(IF(LEN(VLOOKUP($B425,Attributes!$A$1:$G$379,7,FALSE))=0,"",VLOOKUP($B425,Attributes!$A$1:$G$379,7,FALSE)),"")</f>
        <v>The administrator of the QUAL PERFORMANCE TABLE. Examples include "England", "Wales". "DFE".</v>
      </c>
      <c r="N425" s="80" t="str">
        <f>IFERROR(IF(LEN(VLOOKUP($B425,Attributes!$A$1:$H$379,8,FALSE))=0,"",VLOOKUP($B425,Attributes!$A$1:$H$379,8,FALSE)),"")</f>
        <v/>
      </c>
      <c r="O425" s="52"/>
      <c r="P425" s="53"/>
      <c r="Q425" s="53" t="s">
        <v>422</v>
      </c>
      <c r="R425" s="53"/>
      <c r="S425" s="54" t="s">
        <v>422</v>
      </c>
      <c r="T425" s="54" t="s">
        <v>1620</v>
      </c>
      <c r="U425" s="54" t="s">
        <v>490</v>
      </c>
      <c r="V425" s="27" t="str">
        <f t="shared" si="6"/>
        <v>OK</v>
      </c>
    </row>
    <row r="426" spans="1:22" ht="77.7" x14ac:dyDescent="0.35">
      <c r="A426" s="55" t="s">
        <v>482</v>
      </c>
      <c r="B426" s="55" t="s">
        <v>489</v>
      </c>
      <c r="C426" s="52">
        <v>2</v>
      </c>
      <c r="D426" s="52" t="s">
        <v>6</v>
      </c>
      <c r="E426" s="52" t="s">
        <v>6</v>
      </c>
      <c r="F426" s="52" t="s">
        <v>6</v>
      </c>
      <c r="G426" s="52" t="s">
        <v>1579</v>
      </c>
      <c r="H426" s="80" t="str">
        <f>IFERROR(IF(LEN(VLOOKUP($A426,Entities!$A$1:$C$116,3,FALSE))=0,"",VLOOKUP($A426,Entities!$A$1:$C$116,3,FALSE)),"")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26" s="80" t="str">
        <f>IFERROR(IF(LEN(VLOOKUP($A426,Entities!$A$1:$D$116,4,FALSE))=0,"",VLOOKUP($A426,Entities!$A$1:$D$116,4,FALSE)),"")</f>
        <v/>
      </c>
      <c r="J426" s="80" t="str">
        <f>IFERROR(IF(LEN(VLOOKUP($A426,Entities!$A$1:$E$116,5,FALSE))=0,"",VLOOKUP($A426,Entities!$A$1:$E$116,5,FALSE)),"")</f>
        <v>Reference Entity</v>
      </c>
      <c r="K426" s="80" t="str">
        <f>IFERROR(IF(LEN(VLOOKUP($B426,Attributes!$A$1:$C$379,3,FALSE))=0,"",VLOOKUP($B426,Attributes!$A$1:$C$379,3,FALSE)),"")</f>
        <v>NVARCHAR(50)</v>
      </c>
      <c r="L426" s="80" t="str">
        <f>IFERROR(IF(LEN(VLOOKUP($B426,Attributes!$A$1:$F$379,6,FALSE))=0,"",VLOOKUP($B426,Attributes!$A$1:$F$379,6,FALSE)),"")</f>
        <v>QE_Performance_Table_Type</v>
      </c>
      <c r="M426" s="80" t="str">
        <f>IFERROR(IF(LEN(VLOOKUP($B426,Attributes!$A$1:$G$379,7,FALSE))=0,"",VLOOKUP($B426,Attributes!$A$1:$G$379,7,FALSE)),"")</f>
        <v>A controlled list of values that identifies the various Learning Stages used by a QUAL PERFORMANCE TABLEs. Values include "Key Stage 4", "Post 16".</v>
      </c>
      <c r="N426" s="80" t="str">
        <f>IFERROR(IF(LEN(VLOOKUP($B426,Attributes!$A$1:$H$379,8,FALSE))=0,"",VLOOKUP($B426,Attributes!$A$1:$H$379,8,FALSE)),"")</f>
        <v>Additional values for this controlled List will be advised in Best Practice once consultation is complete.</v>
      </c>
      <c r="O426" s="52"/>
      <c r="P426" s="53"/>
      <c r="Q426" s="53" t="s">
        <v>422</v>
      </c>
      <c r="R426" s="53"/>
      <c r="S426" s="54" t="s">
        <v>422</v>
      </c>
      <c r="T426" s="54" t="s">
        <v>1620</v>
      </c>
      <c r="U426" s="54" t="s">
        <v>489</v>
      </c>
      <c r="V426" s="27" t="str">
        <f t="shared" si="6"/>
        <v>OK</v>
      </c>
    </row>
    <row r="427" spans="1:22" ht="77.7" x14ac:dyDescent="0.35">
      <c r="A427" s="55" t="s">
        <v>482</v>
      </c>
      <c r="B427" s="55" t="s">
        <v>488</v>
      </c>
      <c r="C427" s="52">
        <v>3</v>
      </c>
      <c r="D427" s="52" t="s">
        <v>6</v>
      </c>
      <c r="E427" s="52" t="s">
        <v>8</v>
      </c>
      <c r="F427" s="52" t="s">
        <v>6</v>
      </c>
      <c r="G427" s="52" t="s">
        <v>1579</v>
      </c>
      <c r="H427" s="80" t="str">
        <f>IFERROR(IF(LEN(VLOOKUP($A427,Entities!$A$1:$C$116,3,FALSE))=0,"",VLOOKUP($A427,Entities!$A$1:$C$116,3,FALSE)),"")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27" s="80" t="str">
        <f>IFERROR(IF(LEN(VLOOKUP($A427,Entities!$A$1:$D$116,4,FALSE))=0,"",VLOOKUP($A427,Entities!$A$1:$D$116,4,FALSE)),"")</f>
        <v/>
      </c>
      <c r="J427" s="80" t="str">
        <f>IFERROR(IF(LEN(VLOOKUP($A427,Entities!$A$1:$E$116,5,FALSE))=0,"",VLOOKUP($A427,Entities!$A$1:$E$116,5,FALSE)),"")</f>
        <v>Reference Entity</v>
      </c>
      <c r="K427" s="80" t="str">
        <f>IFERROR(IF(LEN(VLOOKUP($B427,Attributes!$A$1:$C$379,3,FALSE))=0,"",VLOOKUP($B427,Attributes!$A$1:$C$379,3,FALSE)),"")</f>
        <v>DATE</v>
      </c>
      <c r="L427" s="80" t="str">
        <f>IFERROR(IF(LEN(VLOOKUP($B427,Attributes!$A$1:$F$379,6,FALSE))=0,"",VLOOKUP($B427,Attributes!$A$1:$F$379,6,FALSE)),"")</f>
        <v/>
      </c>
      <c r="M427" s="80" t="str">
        <f>IFERROR(IF(LEN(VLOOKUP($B427,Attributes!$A$1:$G$379,7,FALSE))=0,"",VLOOKUP($B427,Attributes!$A$1:$G$379,7,FALSE)),"")</f>
        <v>The date from which the QUAL PERFORMANCE TABLE is effective.</v>
      </c>
      <c r="N427" s="80" t="str">
        <f>IFERROR(IF(LEN(VLOOKUP($B427,Attributes!$A$1:$H$379,8,FALSE))=0,"",VLOOKUP($B427,Attributes!$A$1:$H$379,8,FALSE)),"")</f>
        <v/>
      </c>
      <c r="O427" s="52"/>
      <c r="P427" s="53"/>
      <c r="Q427" s="53" t="s">
        <v>422</v>
      </c>
      <c r="R427" s="53"/>
      <c r="S427" s="54" t="s">
        <v>422</v>
      </c>
      <c r="T427" s="54" t="s">
        <v>1620</v>
      </c>
      <c r="U427" s="54" t="s">
        <v>488</v>
      </c>
      <c r="V427" s="27" t="str">
        <f t="shared" si="6"/>
        <v>OK</v>
      </c>
    </row>
    <row r="428" spans="1:22" ht="77.7" x14ac:dyDescent="0.35">
      <c r="A428" s="55" t="s">
        <v>482</v>
      </c>
      <c r="B428" s="55" t="s">
        <v>487</v>
      </c>
      <c r="C428" s="52">
        <v>4</v>
      </c>
      <c r="D428" s="52" t="s">
        <v>8</v>
      </c>
      <c r="E428" s="52" t="s">
        <v>8</v>
      </c>
      <c r="F428" s="52" t="s">
        <v>8</v>
      </c>
      <c r="G428" s="52" t="s">
        <v>1579</v>
      </c>
      <c r="H428" s="80" t="str">
        <f>IFERROR(IF(LEN(VLOOKUP($A428,Entities!$A$1:$C$116,3,FALSE))=0,"",VLOOKUP($A428,Entities!$A$1:$C$116,3,FALSE)),"")</f>
        <v>The QUAL PERFORMANCE TABLE identifies the various performance tables used to measure a LEARNERs QUALIFICATION ELEMENT performance using a standardised set of measures. The QUAL PERFORMANCE TABLE can be managed by various Administrators supporting various measurements such as variations between England and Wales. The tables can also be segmented by QE PERFORMANCE TABLE TYPE such as "Key Stage 4".</v>
      </c>
      <c r="I428" s="80" t="str">
        <f>IFERROR(IF(LEN(VLOOKUP($A428,Entities!$A$1:$D$116,4,FALSE))=0,"",VLOOKUP($A428,Entities!$A$1:$D$116,4,FALSE)),"")</f>
        <v/>
      </c>
      <c r="J428" s="80" t="str">
        <f>IFERROR(IF(LEN(VLOOKUP($A428,Entities!$A$1:$E$116,5,FALSE))=0,"",VLOOKUP($A428,Entities!$A$1:$E$116,5,FALSE)),"")</f>
        <v>Reference Entity</v>
      </c>
      <c r="K428" s="80" t="str">
        <f>IFERROR(IF(LEN(VLOOKUP($B428,Attributes!$A$1:$C$379,3,FALSE))=0,"",VLOOKUP($B428,Attributes!$A$1:$C$379,3,FALSE)),"")</f>
        <v>DATE</v>
      </c>
      <c r="L428" s="80" t="str">
        <f>IFERROR(IF(LEN(VLOOKUP($B428,Attributes!$A$1:$F$379,6,FALSE))=0,"",VLOOKUP($B428,Attributes!$A$1:$F$379,6,FALSE)),"")</f>
        <v/>
      </c>
      <c r="M428" s="80" t="str">
        <f>IFERROR(IF(LEN(VLOOKUP($B428,Attributes!$A$1:$G$379,7,FALSE))=0,"",VLOOKUP($B428,Attributes!$A$1:$G$379,7,FALSE)),"")</f>
        <v>The date from which the QUAL PERFORMANCE TABLE ceases to be effective.</v>
      </c>
      <c r="N428" s="80" t="str">
        <f>IFERROR(IF(LEN(VLOOKUP($B428,Attributes!$A$1:$H$379,8,FALSE))=0,"",VLOOKUP($B428,Attributes!$A$1:$H$379,8,FALSE)),"")</f>
        <v/>
      </c>
      <c r="O428" s="52"/>
      <c r="P428" s="53"/>
      <c r="Q428" s="53" t="s">
        <v>422</v>
      </c>
      <c r="R428" s="53"/>
      <c r="S428" s="54" t="s">
        <v>422</v>
      </c>
      <c r="T428" s="54" t="s">
        <v>1653</v>
      </c>
      <c r="U428" s="54" t="s">
        <v>487</v>
      </c>
      <c r="V428" s="27" t="str">
        <f t="shared" si="6"/>
        <v>OK</v>
      </c>
    </row>
    <row r="429" spans="1:22" ht="77.7" x14ac:dyDescent="0.35">
      <c r="A429" s="55" t="s">
        <v>484</v>
      </c>
      <c r="B429" s="55" t="s">
        <v>490</v>
      </c>
      <c r="C429" s="52">
        <v>1</v>
      </c>
      <c r="D429" s="52" t="s">
        <v>6</v>
      </c>
      <c r="E429" s="52" t="s">
        <v>6</v>
      </c>
      <c r="F429" s="52" t="s">
        <v>6</v>
      </c>
      <c r="G429" s="52" t="s">
        <v>1579</v>
      </c>
      <c r="H429" s="80" t="str">
        <f>IFERROR(IF(LEN(VLOOKUP($A429,Entities!$A$1:$C$116,3,FALSE))=0,"",VLOOKUP($A429,Entities!$A$1:$C$116,3,FALSE)),"")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29" s="80" t="str">
        <f>IFERROR(IF(LEN(VLOOKUP($A429,Entities!$A$1:$D$116,4,FALSE))=0,"",VLOOKUP($A429,Entities!$A$1:$D$116,4,FALSE)),"")</f>
        <v/>
      </c>
      <c r="J429" s="80" t="str">
        <f>IFERROR(IF(LEN(VLOOKUP($A429,Entities!$A$1:$E$116,5,FALSE))=0,"",VLOOKUP($A429,Entities!$A$1:$E$116,5,FALSE)),"")</f>
        <v xml:space="preserve">QE Performance Measure </v>
      </c>
      <c r="K429" s="80" t="str">
        <f>IFERROR(IF(LEN(VLOOKUP($B429,Attributes!$A$1:$C$379,3,FALSE))=0,"",VLOOKUP($B429,Attributes!$A$1:$C$379,3,FALSE)),"")</f>
        <v>NVARCHAR(50)</v>
      </c>
      <c r="L429" s="80" t="str">
        <f>IFERROR(IF(LEN(VLOOKUP($B429,Attributes!$A$1:$F$379,6,FALSE))=0,"",VLOOKUP($B429,Attributes!$A$1:$F$379,6,FALSE)),"")</f>
        <v>Performance_Administrator</v>
      </c>
      <c r="M429" s="80" t="str">
        <f>IFERROR(IF(LEN(VLOOKUP($B429,Attributes!$A$1:$G$379,7,FALSE))=0,"",VLOOKUP($B429,Attributes!$A$1:$G$379,7,FALSE)),"")</f>
        <v>The administrator of the QUAL PERFORMANCE TABLE. Examples include "England", "Wales". "DFE".</v>
      </c>
      <c r="N429" s="80" t="str">
        <f>IFERROR(IF(LEN(VLOOKUP($B429,Attributes!$A$1:$H$379,8,FALSE))=0,"",VLOOKUP($B429,Attributes!$A$1:$H$379,8,FALSE)),"")</f>
        <v/>
      </c>
      <c r="O429" s="52"/>
      <c r="P429" s="53"/>
      <c r="Q429" s="53" t="s">
        <v>422</v>
      </c>
      <c r="R429" s="53"/>
      <c r="S429" s="54" t="s">
        <v>422</v>
      </c>
      <c r="T429" s="54" t="s">
        <v>1620</v>
      </c>
      <c r="U429" s="54" t="s">
        <v>490</v>
      </c>
      <c r="V429" s="27" t="str">
        <f t="shared" si="6"/>
        <v>OK</v>
      </c>
    </row>
    <row r="430" spans="1:22" ht="77.7" x14ac:dyDescent="0.35">
      <c r="A430" s="55" t="s">
        <v>484</v>
      </c>
      <c r="B430" s="55" t="s">
        <v>489</v>
      </c>
      <c r="C430" s="52">
        <v>2</v>
      </c>
      <c r="D430" s="52" t="s">
        <v>6</v>
      </c>
      <c r="E430" s="52" t="s">
        <v>6</v>
      </c>
      <c r="F430" s="52" t="s">
        <v>6</v>
      </c>
      <c r="G430" s="52" t="s">
        <v>1579</v>
      </c>
      <c r="H430" s="80" t="str">
        <f>IFERROR(IF(LEN(VLOOKUP($A430,Entities!$A$1:$C$116,3,FALSE))=0,"",VLOOKUP($A430,Entities!$A$1:$C$116,3,FALSE)),"")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30" s="80" t="str">
        <f>IFERROR(IF(LEN(VLOOKUP($A430,Entities!$A$1:$D$116,4,FALSE))=0,"",VLOOKUP($A430,Entities!$A$1:$D$116,4,FALSE)),"")</f>
        <v/>
      </c>
      <c r="J430" s="80" t="str">
        <f>IFERROR(IF(LEN(VLOOKUP($A430,Entities!$A$1:$E$116,5,FALSE))=0,"",VLOOKUP($A430,Entities!$A$1:$E$116,5,FALSE)),"")</f>
        <v xml:space="preserve">QE Performance Measure </v>
      </c>
      <c r="K430" s="80" t="str">
        <f>IFERROR(IF(LEN(VLOOKUP($B430,Attributes!$A$1:$C$379,3,FALSE))=0,"",VLOOKUP($B430,Attributes!$A$1:$C$379,3,FALSE)),"")</f>
        <v>NVARCHAR(50)</v>
      </c>
      <c r="L430" s="80" t="str">
        <f>IFERROR(IF(LEN(VLOOKUP($B430,Attributes!$A$1:$F$379,6,FALSE))=0,"",VLOOKUP($B430,Attributes!$A$1:$F$379,6,FALSE)),"")</f>
        <v>QE_Performance_Table_Type</v>
      </c>
      <c r="M430" s="80" t="str">
        <f>IFERROR(IF(LEN(VLOOKUP($B430,Attributes!$A$1:$G$379,7,FALSE))=0,"",VLOOKUP($B430,Attributes!$A$1:$G$379,7,FALSE)),"")</f>
        <v>A controlled list of values that identifies the various Learning Stages used by a QUAL PERFORMANCE TABLEs. Values include "Key Stage 4", "Post 16".</v>
      </c>
      <c r="N430" s="80" t="str">
        <f>IFERROR(IF(LEN(VLOOKUP($B430,Attributes!$A$1:$H$379,8,FALSE))=0,"",VLOOKUP($B430,Attributes!$A$1:$H$379,8,FALSE)),"")</f>
        <v>Additional values for this controlled List will be advised in Best Practice once consultation is complete.</v>
      </c>
      <c r="O430" s="52"/>
      <c r="P430" s="53"/>
      <c r="Q430" s="53" t="s">
        <v>422</v>
      </c>
      <c r="R430" s="53"/>
      <c r="S430" s="54" t="s">
        <v>422</v>
      </c>
      <c r="T430" s="54" t="s">
        <v>1620</v>
      </c>
      <c r="U430" s="54" t="s">
        <v>489</v>
      </c>
      <c r="V430" s="27" t="str">
        <f t="shared" si="6"/>
        <v>OK</v>
      </c>
    </row>
    <row r="431" spans="1:22" ht="77.7" x14ac:dyDescent="0.35">
      <c r="A431" s="55" t="s">
        <v>484</v>
      </c>
      <c r="B431" s="55" t="s">
        <v>488</v>
      </c>
      <c r="C431" s="52">
        <v>3</v>
      </c>
      <c r="D431" s="52" t="s">
        <v>6</v>
      </c>
      <c r="E431" s="52" t="s">
        <v>6</v>
      </c>
      <c r="F431" s="52" t="s">
        <v>6</v>
      </c>
      <c r="G431" s="52" t="s">
        <v>1579</v>
      </c>
      <c r="H431" s="80" t="str">
        <f>IFERROR(IF(LEN(VLOOKUP($A431,Entities!$A$1:$C$116,3,FALSE))=0,"",VLOOKUP($A431,Entities!$A$1:$C$116,3,FALSE)),"")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31" s="80" t="str">
        <f>IFERROR(IF(LEN(VLOOKUP($A431,Entities!$A$1:$D$116,4,FALSE))=0,"",VLOOKUP($A431,Entities!$A$1:$D$116,4,FALSE)),"")</f>
        <v/>
      </c>
      <c r="J431" s="80" t="str">
        <f>IFERROR(IF(LEN(VLOOKUP($A431,Entities!$A$1:$E$116,5,FALSE))=0,"",VLOOKUP($A431,Entities!$A$1:$E$116,5,FALSE)),"")</f>
        <v xml:space="preserve">QE Performance Measure </v>
      </c>
      <c r="K431" s="80" t="str">
        <f>IFERROR(IF(LEN(VLOOKUP($B431,Attributes!$A$1:$C$379,3,FALSE))=0,"",VLOOKUP($B431,Attributes!$A$1:$C$379,3,FALSE)),"")</f>
        <v>DATE</v>
      </c>
      <c r="L431" s="80" t="str">
        <f>IFERROR(IF(LEN(VLOOKUP($B431,Attributes!$A$1:$F$379,6,FALSE))=0,"",VLOOKUP($B431,Attributes!$A$1:$F$379,6,FALSE)),"")</f>
        <v/>
      </c>
      <c r="M431" s="80" t="str">
        <f>IFERROR(IF(LEN(VLOOKUP($B431,Attributes!$A$1:$G$379,7,FALSE))=0,"",VLOOKUP($B431,Attributes!$A$1:$G$379,7,FALSE)),"")</f>
        <v>The date from which the QUAL PERFORMANCE TABLE is effective.</v>
      </c>
      <c r="N431" s="80" t="str">
        <f>IFERROR(IF(LEN(VLOOKUP($B431,Attributes!$A$1:$H$379,8,FALSE))=0,"",VLOOKUP($B431,Attributes!$A$1:$H$379,8,FALSE)),"")</f>
        <v/>
      </c>
      <c r="O431" s="52"/>
      <c r="P431" s="53"/>
      <c r="Q431" s="53" t="s">
        <v>422</v>
      </c>
      <c r="R431" s="53"/>
      <c r="S431" s="54" t="s">
        <v>422</v>
      </c>
      <c r="T431" s="54" t="s">
        <v>1620</v>
      </c>
      <c r="U431" s="54" t="s">
        <v>488</v>
      </c>
      <c r="V431" s="27" t="str">
        <f t="shared" si="6"/>
        <v>OK</v>
      </c>
    </row>
    <row r="432" spans="1:22" ht="77.7" x14ac:dyDescent="0.35">
      <c r="A432" s="55" t="s">
        <v>484</v>
      </c>
      <c r="B432" s="55" t="s">
        <v>7</v>
      </c>
      <c r="C432" s="52">
        <v>4</v>
      </c>
      <c r="D432" s="52" t="s">
        <v>6</v>
      </c>
      <c r="E432" s="52" t="s">
        <v>6</v>
      </c>
      <c r="F432" s="52" t="s">
        <v>6</v>
      </c>
      <c r="G432" s="52"/>
      <c r="H432" s="80" t="str">
        <f>IFERROR(IF(LEN(VLOOKUP($A432,Entities!$A$1:$C$116,3,FALSE))=0,"",VLOOKUP($A432,Entities!$A$1:$C$116,3,FALSE)),"")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32" s="80" t="str">
        <f>IFERROR(IF(LEN(VLOOKUP($A432,Entities!$A$1:$D$116,4,FALSE))=0,"",VLOOKUP($A432,Entities!$A$1:$D$116,4,FALSE)),"")</f>
        <v/>
      </c>
      <c r="J432" s="80" t="str">
        <f>IFERROR(IF(LEN(VLOOKUP($A432,Entities!$A$1:$E$116,5,FALSE))=0,"",VLOOKUP($A432,Entities!$A$1:$E$116,5,FALSE)),"")</f>
        <v xml:space="preserve">QE Performance Measure </v>
      </c>
      <c r="K432" s="80" t="str">
        <f>IFERROR(IF(LEN(VLOOKUP($B432,Attributes!$A$1:$C$379,3,FALSE))=0,"",VLOOKUP($B432,Attributes!$A$1:$C$379,3,FALSE)),"")</f>
        <v>NVARCHAR(32)</v>
      </c>
      <c r="L432" s="80" t="str">
        <f>IFERROR(IF(LEN(VLOOKUP($B432,Attributes!$A$1:$F$379,6,FALSE))=0,"",VLOOKUP($B432,Attributes!$A$1:$F$379,6,FALSE)),"")</f>
        <v/>
      </c>
      <c r="M432" s="80" t="str">
        <f>IFERROR(IF(LEN(VLOOKUP($B432,Attributes!$A$1:$G$379,7,FALSE))=0,"",VLOOKUP($B432,Attributes!$A$1:$G$379,7,FALSE)),"")</f>
        <v>A value that denotes and distinguishes the PARTY.</v>
      </c>
      <c r="N432" s="80" t="str">
        <f>IFERROR(IF(LEN(VLOOKUP($B432,Attributes!$A$1:$H$379,8,FALSE))=0,"",VLOOKUP($B432,Attributes!$A$1:$H$379,8,FALSE)),"")</f>
        <v>In this case is an AWARDING ORGANISATION. 
Where the party is an awarding organisation the JCQCIC Awarding Organisation Id must be used.</v>
      </c>
      <c r="O432" s="52"/>
      <c r="P432" s="53"/>
      <c r="Q432" s="53" t="s">
        <v>422</v>
      </c>
      <c r="R432" s="53"/>
      <c r="S432" s="54" t="s">
        <v>422</v>
      </c>
      <c r="T432" s="54" t="s">
        <v>1621</v>
      </c>
      <c r="U432" s="54" t="s">
        <v>7</v>
      </c>
      <c r="V432" s="27" t="str">
        <f t="shared" si="6"/>
        <v>OK</v>
      </c>
    </row>
    <row r="433" spans="1:22" ht="77.7" x14ac:dyDescent="0.35">
      <c r="A433" s="55" t="s">
        <v>484</v>
      </c>
      <c r="B433" s="55" t="s">
        <v>15</v>
      </c>
      <c r="C433" s="52">
        <v>5</v>
      </c>
      <c r="D433" s="52" t="s">
        <v>6</v>
      </c>
      <c r="E433" s="52" t="s">
        <v>6</v>
      </c>
      <c r="F433" s="52" t="s">
        <v>6</v>
      </c>
      <c r="G433" s="52" t="s">
        <v>1579</v>
      </c>
      <c r="H433" s="80" t="str">
        <f>IFERROR(IF(LEN(VLOOKUP($A433,Entities!$A$1:$C$116,3,FALSE))=0,"",VLOOKUP($A433,Entities!$A$1:$C$116,3,FALSE)),"")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33" s="80" t="str">
        <f>IFERROR(IF(LEN(VLOOKUP($A433,Entities!$A$1:$D$116,4,FALSE))=0,"",VLOOKUP($A433,Entities!$A$1:$D$116,4,FALSE)),"")</f>
        <v/>
      </c>
      <c r="J433" s="80" t="str">
        <f>IFERROR(IF(LEN(VLOOKUP($A433,Entities!$A$1:$E$116,5,FALSE))=0,"",VLOOKUP($A433,Entities!$A$1:$E$116,5,FALSE)),"")</f>
        <v xml:space="preserve">QE Performance Measure </v>
      </c>
      <c r="K433" s="80" t="str">
        <f>IFERROR(IF(LEN(VLOOKUP($B433,Attributes!$A$1:$C$379,3,FALSE))=0,"",VLOOKUP($B433,Attributes!$A$1:$C$379,3,FALSE)),"")</f>
        <v>NVARCHAR(50)</v>
      </c>
      <c r="L433" s="80" t="str">
        <f>IFERROR(IF(LEN(VLOOKUP($B433,Attributes!$A$1:$F$379,6,FALSE))=0,"",VLOOKUP($B433,Attributes!$A$1:$F$379,6,FALSE)),"")</f>
        <v/>
      </c>
      <c r="M433" s="80" t="str">
        <f>IFERROR(IF(LEN(VLOOKUP($B433,Attributes!$A$1:$G$379,7,FALSE))=0,"",VLOOKUP($B433,Attributes!$A$1:$G$379,7,FALSE)),"")</f>
        <v>A value that uniquely identifies a specific part of a Qualification and applies to one or more QUALIFICATION ELEMENT(s) within an AWARDING ORGANISATION.</v>
      </c>
      <c r="N433" s="80" t="str">
        <f>IFERROR(IF(LEN(VLOOKUP($B433,Attributes!$A$1:$H$379,8,FALSE))=0,"",VLOOKUP($B433,Attributes!$A$1:$H$379,8,FALSE)),"")</f>
        <v>The same value may be used for a number of QUALIFICATION ELEMENTS provided they are differentiated by Qualification_Element_Type.</v>
      </c>
      <c r="O433" s="52"/>
      <c r="P433" s="53"/>
      <c r="Q433" s="53" t="s">
        <v>422</v>
      </c>
      <c r="R433" s="53"/>
      <c r="S433" s="54" t="s">
        <v>422</v>
      </c>
      <c r="T433" s="54" t="s">
        <v>1621</v>
      </c>
      <c r="U433" s="54" t="s">
        <v>15</v>
      </c>
      <c r="V433" s="27" t="str">
        <f t="shared" si="6"/>
        <v>OK</v>
      </c>
    </row>
    <row r="434" spans="1:22" ht="77.7" x14ac:dyDescent="0.35">
      <c r="A434" s="55" t="s">
        <v>484</v>
      </c>
      <c r="B434" s="55" t="s">
        <v>16</v>
      </c>
      <c r="C434" s="52">
        <v>6</v>
      </c>
      <c r="D434" s="52" t="s">
        <v>6</v>
      </c>
      <c r="E434" s="52" t="s">
        <v>6</v>
      </c>
      <c r="F434" s="52" t="s">
        <v>6</v>
      </c>
      <c r="G434" s="52" t="s">
        <v>1579</v>
      </c>
      <c r="H434" s="80" t="str">
        <f>IFERROR(IF(LEN(VLOOKUP($A434,Entities!$A$1:$C$116,3,FALSE))=0,"",VLOOKUP($A434,Entities!$A$1:$C$116,3,FALSE)),"")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34" s="80" t="str">
        <f>IFERROR(IF(LEN(VLOOKUP($A434,Entities!$A$1:$D$116,4,FALSE))=0,"",VLOOKUP($A434,Entities!$A$1:$D$116,4,FALSE)),"")</f>
        <v/>
      </c>
      <c r="J434" s="80" t="str">
        <f>IFERROR(IF(LEN(VLOOKUP($A434,Entities!$A$1:$E$116,5,FALSE))=0,"",VLOOKUP($A434,Entities!$A$1:$E$116,5,FALSE)),"")</f>
        <v xml:space="preserve">QE Performance Measure </v>
      </c>
      <c r="K434" s="80" t="str">
        <f>IFERROR(IF(LEN(VLOOKUP($B434,Attributes!$A$1:$C$379,3,FALSE))=0,"",VLOOKUP($B434,Attributes!$A$1:$C$379,3,FALSE)),"")</f>
        <v>NVARCHAR(32)</v>
      </c>
      <c r="L434" s="80" t="str">
        <f>IFERROR(IF(LEN(VLOOKUP($B434,Attributes!$A$1:$F$379,6,FALSE))=0,"",VLOOKUP($B434,Attributes!$A$1:$F$379,6,FALSE)),"")</f>
        <v>Qualification_Element_Type</v>
      </c>
      <c r="M434" s="80" t="str">
        <f>IFERROR(IF(LEN(VLOOKUP($B434,Attributes!$A$1:$G$379,7,FALSE))=0,"",VLOOKUP($B434,Attributes!$A$1:$G$379,7,FALSE)),"")</f>
        <v>A controlled list of values that denotes the type and behaviour of the specific QUALIFICATION ELEMENT. Values are "Scheme", "Award", "Learning Unit", "Pathway", "Assessable".</v>
      </c>
      <c r="N434" s="80" t="str">
        <f>IFERROR(IF(LEN(VLOOKUP($B434,Attributes!$A$1:$H$379,8,FALSE))=0,"",VLOOKUP($B434,Attributes!$A$1:$H$379,8,FALSE)),"")</f>
        <v/>
      </c>
      <c r="O434" s="52"/>
      <c r="P434" s="53"/>
      <c r="Q434" s="53" t="s">
        <v>422</v>
      </c>
      <c r="R434" s="53"/>
      <c r="S434" s="54" t="s">
        <v>422</v>
      </c>
      <c r="T434" s="54" t="s">
        <v>1621</v>
      </c>
      <c r="U434" s="54" t="s">
        <v>16</v>
      </c>
      <c r="V434" s="27" t="str">
        <f t="shared" si="6"/>
        <v>OK</v>
      </c>
    </row>
    <row r="435" spans="1:22" ht="77.7" x14ac:dyDescent="0.35">
      <c r="A435" s="55" t="s">
        <v>484</v>
      </c>
      <c r="B435" s="55" t="s">
        <v>189</v>
      </c>
      <c r="C435" s="52">
        <v>7</v>
      </c>
      <c r="D435" s="52" t="s">
        <v>8</v>
      </c>
      <c r="E435" s="52" t="s">
        <v>6</v>
      </c>
      <c r="F435" s="52" t="s">
        <v>8</v>
      </c>
      <c r="G435" s="52" t="s">
        <v>1579</v>
      </c>
      <c r="H435" s="80" t="str">
        <f>IFERROR(IF(LEN(VLOOKUP($A435,Entities!$A$1:$C$116,3,FALSE))=0,"",VLOOKUP($A435,Entities!$A$1:$C$116,3,FALSE)),"")</f>
        <v>The QUAL PERFORMANCE TABLE QE identifies one or more QUALIFICATION ELEMENT that are used by a particular QUAL PERFORMANCE TABLE. The addition of the QE CLASSIFICATION adds the specific "discount code" and A QUAL PERFORMANCE TABLE QE that has the same QE CLASSIFICATION (discount code) identifies that there is overlap in the curriculum between two QUALIFICATION ELEMENTS.</v>
      </c>
      <c r="I435" s="80" t="str">
        <f>IFERROR(IF(LEN(VLOOKUP($A435,Entities!$A$1:$D$116,4,FALSE))=0,"",VLOOKUP($A435,Entities!$A$1:$D$116,4,FALSE)),"")</f>
        <v/>
      </c>
      <c r="J435" s="80" t="str">
        <f>IFERROR(IF(LEN(VLOOKUP($A435,Entities!$A$1:$E$116,5,FALSE))=0,"",VLOOKUP($A435,Entities!$A$1:$E$116,5,FALSE)),"")</f>
        <v xml:space="preserve">QE Performance Measure </v>
      </c>
      <c r="K435" s="80" t="str">
        <f>IFERROR(IF(LEN(VLOOKUP($B435,Attributes!$A$1:$C$379,3,FALSE))=0,"",VLOOKUP($B435,Attributes!$A$1:$C$379,3,FALSE)),"")</f>
        <v>NVARCHAR(100)</v>
      </c>
      <c r="L435" s="80" t="str">
        <f>IFERROR(IF(LEN(VLOOKUP($B435,Attributes!$A$1:$F$379,6,FALSE))=0,"",VLOOKUP($B435,Attributes!$A$1:$F$379,6,FALSE)),"")</f>
        <v/>
      </c>
      <c r="M435" s="80" t="str">
        <f>IFERROR(IF(LEN(VLOOKUP($B435,Attributes!$A$1:$G$379,7,FALSE))=0,"",VLOOKUP($B435,Attributes!$A$1:$G$379,7,FALSE)),"")</f>
        <v>The classification for the QUALIFICATION ELEMENT also known as the discount code.</v>
      </c>
      <c r="N435" s="80" t="str">
        <f>IFERROR(IF(LEN(VLOOKUP($B435,Attributes!$A$1:$H$379,8,FALSE))=0,"",VLOOKUP($B435,Attributes!$A$1:$H$379,8,FALSE)),"")</f>
        <v/>
      </c>
      <c r="O435" s="52"/>
      <c r="P435" s="53"/>
      <c r="Q435" s="53" t="s">
        <v>422</v>
      </c>
      <c r="R435" s="53"/>
      <c r="S435" s="54" t="s">
        <v>422</v>
      </c>
      <c r="T435" s="54" t="s">
        <v>1654</v>
      </c>
      <c r="U435" s="54" t="s">
        <v>189</v>
      </c>
      <c r="V435" s="27" t="str">
        <f t="shared" si="6"/>
        <v>OK</v>
      </c>
    </row>
    <row r="436" spans="1:22" ht="55.5" x14ac:dyDescent="0.35">
      <c r="A436" s="55" t="s">
        <v>536</v>
      </c>
      <c r="B436" s="55" t="s">
        <v>523</v>
      </c>
      <c r="C436" s="52">
        <v>1</v>
      </c>
      <c r="D436" s="52" t="s">
        <v>6</v>
      </c>
      <c r="E436" s="52" t="s">
        <v>6</v>
      </c>
      <c r="F436" s="52" t="s">
        <v>6</v>
      </c>
      <c r="G436" s="52" t="s">
        <v>1579</v>
      </c>
      <c r="H436" s="80" t="str">
        <f>IFERROR(IF(LEN(VLOOKUP($A436,Entities!$A$1:$C$116,3,FALSE))=0,"",VLOOKUP($A436,Entities!$A$1:$C$116,3,FALSE)),"")</f>
        <v>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v>
      </c>
      <c r="I436" s="80" t="str">
        <f>IFERROR(IF(LEN(VLOOKUP($A436,Entities!$A$1:$D$116,4,FALSE))=0,"",VLOOKUP($A436,Entities!$A$1:$D$116,4,FALSE)),"")</f>
        <v/>
      </c>
      <c r="J436" s="80" t="str">
        <f>IFERROR(IF(LEN(VLOOKUP($A436,Entities!$A$1:$E$116,5,FALSE))=0,"",VLOOKUP($A436,Entities!$A$1:$E$116,5,FALSE)),"")</f>
        <v>Reference Entity</v>
      </c>
      <c r="K436" s="80" t="str">
        <f>IFERROR(IF(LEN(VLOOKUP($B436,Attributes!$A$1:$C$379,3,FALSE))=0,"",VLOOKUP($B436,Attributes!$A$1:$C$379,3,FALSE)),"")</f>
        <v>NVARCHAR(32)</v>
      </c>
      <c r="L436" s="80" t="str">
        <f>IFERROR(IF(LEN(VLOOKUP($B436,Attributes!$A$1:$F$379,6,FALSE))=0,"",VLOOKUP($B436,Attributes!$A$1:$F$379,6,FALSE)),"")</f>
        <v>Qual_Category_Administrator</v>
      </c>
      <c r="M436" s="80" t="str">
        <f>IFERROR(IF(LEN(VLOOKUP($B436,Attributes!$A$1:$G$379,7,FALSE))=0,"",VLOOKUP($B436,Attributes!$A$1:$G$379,7,FALSE)),"")</f>
        <v>The administrator of the QUALIFICATION CATEGORY. May be a PARTY or a system etc.</v>
      </c>
      <c r="N436" s="80" t="str">
        <f>IFERROR(IF(LEN(VLOOKUP($B436,Attributes!$A$1:$H$379,8,FALSE))=0,"",VLOOKUP($B436,Attributes!$A$1:$H$379,8,FALSE)),"")</f>
        <v>The administrator of the QUALIFICATION CATEGORY.
See business rule against Qual_Category_Value.</v>
      </c>
      <c r="O436" s="52"/>
      <c r="P436" s="53"/>
      <c r="Q436" s="53" t="s">
        <v>1576</v>
      </c>
      <c r="R436" s="53"/>
      <c r="S436" s="53" t="s">
        <v>1576</v>
      </c>
      <c r="T436" s="54" t="s">
        <v>1742</v>
      </c>
      <c r="U436" s="54" t="s">
        <v>523</v>
      </c>
      <c r="V436" s="27" t="str">
        <f t="shared" si="6"/>
        <v>OK</v>
      </c>
    </row>
    <row r="437" spans="1:22" ht="55.5" x14ac:dyDescent="0.35">
      <c r="A437" s="55" t="s">
        <v>536</v>
      </c>
      <c r="B437" s="55" t="s">
        <v>1785</v>
      </c>
      <c r="C437" s="52">
        <v>2</v>
      </c>
      <c r="D437" s="52" t="s">
        <v>6</v>
      </c>
      <c r="E437" s="52" t="s">
        <v>6</v>
      </c>
      <c r="F437" s="52" t="s">
        <v>6</v>
      </c>
      <c r="G437" s="52" t="s">
        <v>1579</v>
      </c>
      <c r="H437" s="80" t="str">
        <f>IFERROR(IF(LEN(VLOOKUP($A437,Entities!$A$1:$C$116,3,FALSE))=0,"",VLOOKUP($A437,Entities!$A$1:$C$116,3,FALSE)),"")</f>
        <v>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v>
      </c>
      <c r="I437" s="80" t="str">
        <f>IFERROR(IF(LEN(VLOOKUP($A437,Entities!$A$1:$D$116,4,FALSE))=0,"",VLOOKUP($A437,Entities!$A$1:$D$116,4,FALSE)),"")</f>
        <v/>
      </c>
      <c r="J437" s="80" t="str">
        <f>IFERROR(IF(LEN(VLOOKUP($A437,Entities!$A$1:$E$116,5,FALSE))=0,"",VLOOKUP($A437,Entities!$A$1:$E$116,5,FALSE)),"")</f>
        <v>Reference Entity</v>
      </c>
      <c r="K437" s="80" t="str">
        <f>IFERROR(IF(LEN(VLOOKUP($B437,Attributes!$A$1:$C$379,3,FALSE))=0,"",VLOOKUP($B437,Attributes!$A$1:$C$379,3,FALSE)),"")</f>
        <v>NVARCHAR(200)</v>
      </c>
      <c r="L437" s="80" t="str">
        <f>IFERROR(IF(LEN(VLOOKUP($B437,Attributes!$A$1:$F$379,6,FALSE))=0,"",VLOOKUP($B437,Attributes!$A$1:$F$379,6,FALSE)),"")</f>
        <v>Qual_Category_Type</v>
      </c>
      <c r="M437" s="80" t="str">
        <f>IFERROR(IF(LEN(VLOOKUP($B437,Attributes!$A$1:$G$379,7,FALSE))=0,"",VLOOKUP($B437,Attributes!$A$1:$G$379,7,FALSE)),"")</f>
        <v>A controlled list of values that identifies the name of the QUALIFICATION CATEGORY list.</v>
      </c>
      <c r="N437" s="80" t="str">
        <f>IFERROR(IF(LEN(VLOOKUP($B437,Attributes!$A$1:$H$379,8,FALSE))=0,"",VLOOKUP($B437,Attributes!$A$1:$H$379,8,FALSE)),"")</f>
        <v>See business rule against Qual_Category_Value.</v>
      </c>
      <c r="O437" s="52"/>
      <c r="P437" s="53"/>
      <c r="Q437" s="53" t="s">
        <v>1576</v>
      </c>
      <c r="R437" s="53"/>
      <c r="S437" s="53" t="s">
        <v>1576</v>
      </c>
      <c r="T437" s="54" t="s">
        <v>1742</v>
      </c>
      <c r="U437" s="54" t="s">
        <v>1785</v>
      </c>
      <c r="V437" s="27" t="str">
        <f t="shared" si="6"/>
        <v>OK</v>
      </c>
    </row>
    <row r="438" spans="1:22" ht="77.7" x14ac:dyDescent="0.35">
      <c r="A438" s="55" t="s">
        <v>536</v>
      </c>
      <c r="B438" s="55" t="s">
        <v>524</v>
      </c>
      <c r="C438" s="52">
        <v>3</v>
      </c>
      <c r="D438" s="52" t="s">
        <v>6</v>
      </c>
      <c r="E438" s="52" t="s">
        <v>8</v>
      </c>
      <c r="F438" s="52" t="s">
        <v>6</v>
      </c>
      <c r="G438" s="52" t="s">
        <v>1579</v>
      </c>
      <c r="H438" s="80" t="str">
        <f>IFERROR(IF(LEN(VLOOKUP($A438,Entities!$A$1:$C$116,3,FALSE))=0,"",VLOOKUP($A438,Entities!$A$1:$C$116,3,FALSE)),"")</f>
        <v>A QUALIFICATION CATEGORY is defined by an administrator and may be used for regulation purposes, validation purposes, reporting purposes etc. An example of the use of QUALIFICATION CATEGORY is for the purposes of defining a list of regulation categories by RITS such as A Level, GCSE etc.</v>
      </c>
      <c r="I438" s="80" t="str">
        <f>IFERROR(IF(LEN(VLOOKUP($A438,Entities!$A$1:$D$116,4,FALSE))=0,"",VLOOKUP($A438,Entities!$A$1:$D$116,4,FALSE)),"")</f>
        <v/>
      </c>
      <c r="J438" s="80" t="str">
        <f>IFERROR(IF(LEN(VLOOKUP($A438,Entities!$A$1:$E$116,5,FALSE))=0,"",VLOOKUP($A438,Entities!$A$1:$E$116,5,FALSE)),"")</f>
        <v>Reference Entity</v>
      </c>
      <c r="K438" s="80" t="str">
        <f>IFERROR(IF(LEN(VLOOKUP($B438,Attributes!$A$1:$C$379,3,FALSE))=0,"",VLOOKUP($B438,Attributes!$A$1:$C$379,3,FALSE)),"")</f>
        <v>NVARCHAR(100)</v>
      </c>
      <c r="L438" s="80" t="str">
        <f>IFERROR(IF(LEN(VLOOKUP($B438,Attributes!$A$1:$F$379,6,FALSE))=0,"",VLOOKUP($B438,Attributes!$A$1:$F$379,6,FALSE)),"")</f>
        <v/>
      </c>
      <c r="M438" s="80" t="str">
        <f>IFERROR(IF(LEN(VLOOKUP($B438,Attributes!$A$1:$G$379,7,FALSE))=0,"",VLOOKUP($B438,Attributes!$A$1:$G$379,7,FALSE)),"")</f>
        <v>The value in a QUALIFICATION CATEGORY list eg GCSE.</v>
      </c>
      <c r="N438" s="80" t="str">
        <f>IFERROR(IF(LEN(VLOOKUP($B438,Attributes!$A$1:$H$379,8,FALSE))=0,"",VLOOKUP($B438,Attributes!$A$1:$H$379,8,FALSE)),"")</f>
        <v xml:space="preserve">The content of the Qualification_Type attribute which has now been deprecated can be mapped directly to Qual_Category_Value in the new Qualification Category data block. The associated Qual_Category_Administrator will be "JCQ A2C Data Exchange" and the Qual_Category_Name will be "A2C Qualification Type".
AOs may populate a second category, "RITS Qualification Type", if they wish to do so. There will be some overlap between values in the 2 categories eg the value "GCE A Level" is likely to appear in both.
</v>
      </c>
      <c r="O438" s="52"/>
      <c r="P438" s="53"/>
      <c r="Q438" s="53" t="s">
        <v>1576</v>
      </c>
      <c r="R438" s="53"/>
      <c r="S438" s="53" t="s">
        <v>1576</v>
      </c>
      <c r="T438" s="54" t="s">
        <v>1742</v>
      </c>
      <c r="U438" s="54" t="s">
        <v>524</v>
      </c>
      <c r="V438" s="27" t="str">
        <f t="shared" si="6"/>
        <v>OK</v>
      </c>
    </row>
    <row r="439" spans="1:22" ht="122.1" x14ac:dyDescent="0.35">
      <c r="A439" s="55" t="s">
        <v>14</v>
      </c>
      <c r="B439" s="55" t="s">
        <v>7</v>
      </c>
      <c r="C439" s="52">
        <v>1</v>
      </c>
      <c r="D439" s="52" t="s">
        <v>6</v>
      </c>
      <c r="E439" s="52" t="s">
        <v>6</v>
      </c>
      <c r="F439" s="52" t="s">
        <v>6</v>
      </c>
      <c r="G439" s="52"/>
      <c r="H439" s="80" t="str">
        <f>IFERROR(IF(LEN(VLOOKUP($A439,Entities!$A$1:$C$116,3,FALSE))=0,"",VLOOKUP($A439,Entities!$A$1:$C$116,3,FALSE)),"")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39" s="80" t="str">
        <f>IFERROR(IF(LEN(VLOOKUP($A439,Entities!$A$1:$D$116,4,FALSE))=0,"",VLOOKUP($A439,Entities!$A$1:$D$116,4,FALSE)),"")</f>
        <v xml:space="preserve">The purpose of the QUALIFICATION ELEMENT is to support the existing multiplicity of structures exhibited by Qualifications. </v>
      </c>
      <c r="J439" s="80" t="str">
        <f>IFERROR(IF(LEN(VLOOKUP($A439,Entities!$A$1:$E$116,5,FALSE))=0,"",VLOOKUP($A439,Entities!$A$1:$E$116,5,FALSE)),"")</f>
        <v>Qualification Element</v>
      </c>
      <c r="K439" s="80" t="str">
        <f>IFERROR(IF(LEN(VLOOKUP($B439,Attributes!$A$1:$C$379,3,FALSE))=0,"",VLOOKUP($B439,Attributes!$A$1:$C$379,3,FALSE)),"")</f>
        <v>NVARCHAR(32)</v>
      </c>
      <c r="L439" s="80" t="str">
        <f>IFERROR(IF(LEN(VLOOKUP($B439,Attributes!$A$1:$F$379,6,FALSE))=0,"",VLOOKUP($B439,Attributes!$A$1:$F$379,6,FALSE)),"")</f>
        <v/>
      </c>
      <c r="M439" s="80" t="str">
        <f>IFERROR(IF(LEN(VLOOKUP($B439,Attributes!$A$1:$G$379,7,FALSE))=0,"",VLOOKUP($B439,Attributes!$A$1:$G$379,7,FALSE)),"")</f>
        <v>A value that denotes and distinguishes the PARTY.</v>
      </c>
      <c r="N439" s="80" t="str">
        <f>IFERROR(IF(LEN(VLOOKUP($B439,Attributes!$A$1:$H$379,8,FALSE))=0,"",VLOOKUP($B439,Attributes!$A$1:$H$379,8,FALSE)),"")</f>
        <v>In this case is an AWARDING ORGANISATION. 
Where the party is an awarding organisation the JCQCIC Awarding Organisation Id must be used.</v>
      </c>
      <c r="O439" s="52"/>
      <c r="P439" s="53"/>
      <c r="Q439" s="53" t="s">
        <v>424</v>
      </c>
      <c r="R439" s="53"/>
      <c r="S439" s="54" t="s">
        <v>424</v>
      </c>
      <c r="T439" s="54" t="s">
        <v>1588</v>
      </c>
      <c r="U439" s="54" t="s">
        <v>7</v>
      </c>
      <c r="V439" s="27" t="str">
        <f t="shared" si="6"/>
        <v>OK</v>
      </c>
    </row>
    <row r="440" spans="1:22" ht="122.1" x14ac:dyDescent="0.35">
      <c r="A440" s="55" t="s">
        <v>14</v>
      </c>
      <c r="B440" s="55" t="s">
        <v>15</v>
      </c>
      <c r="C440" s="52">
        <v>2</v>
      </c>
      <c r="D440" s="52" t="s">
        <v>6</v>
      </c>
      <c r="E440" s="52" t="s">
        <v>8</v>
      </c>
      <c r="F440" s="52" t="s">
        <v>6</v>
      </c>
      <c r="G440" s="52" t="s">
        <v>1579</v>
      </c>
      <c r="H440" s="80" t="str">
        <f>IFERROR(IF(LEN(VLOOKUP($A440,Entities!$A$1:$C$116,3,FALSE))=0,"",VLOOKUP($A440,Entities!$A$1:$C$116,3,FALSE)),"")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0" s="80" t="str">
        <f>IFERROR(IF(LEN(VLOOKUP($A440,Entities!$A$1:$D$116,4,FALSE))=0,"",VLOOKUP($A440,Entities!$A$1:$D$116,4,FALSE)),"")</f>
        <v xml:space="preserve">The purpose of the QUALIFICATION ELEMENT is to support the existing multiplicity of structures exhibited by Qualifications. </v>
      </c>
      <c r="J440" s="80" t="str">
        <f>IFERROR(IF(LEN(VLOOKUP($A440,Entities!$A$1:$E$116,5,FALSE))=0,"",VLOOKUP($A440,Entities!$A$1:$E$116,5,FALSE)),"")</f>
        <v>Qualification Element</v>
      </c>
      <c r="K440" s="80" t="str">
        <f>IFERROR(IF(LEN(VLOOKUP($B440,Attributes!$A$1:$C$379,3,FALSE))=0,"",VLOOKUP($B440,Attributes!$A$1:$C$379,3,FALSE)),"")</f>
        <v>NVARCHAR(50)</v>
      </c>
      <c r="L440" s="80" t="str">
        <f>IFERROR(IF(LEN(VLOOKUP($B440,Attributes!$A$1:$F$379,6,FALSE))=0,"",VLOOKUP($B440,Attributes!$A$1:$F$379,6,FALSE)),"")</f>
        <v/>
      </c>
      <c r="M440" s="80" t="str">
        <f>IFERROR(IF(LEN(VLOOKUP($B440,Attributes!$A$1:$G$379,7,FALSE))=0,"",VLOOKUP($B440,Attributes!$A$1:$G$379,7,FALSE)),"")</f>
        <v>A value that uniquely identifies a specific part of a Qualification and applies to one or more QUALIFICATION ELEMENT(s) within an AWARDING ORGANISATION.</v>
      </c>
      <c r="N440" s="80" t="str">
        <f>IFERROR(IF(LEN(VLOOKUP($B440,Attributes!$A$1:$H$379,8,FALSE))=0,"",VLOOKUP($B440,Attributes!$A$1:$H$379,8,FALSE)),"")</f>
        <v>The same value may be used for a number of QUALIFICATION ELEMENTS provided they are differentiated by Qualification_Element_Type.</v>
      </c>
      <c r="O440" s="52"/>
      <c r="P440" s="53"/>
      <c r="Q440" s="53" t="s">
        <v>424</v>
      </c>
      <c r="R440" s="53"/>
      <c r="S440" s="54" t="s">
        <v>424</v>
      </c>
      <c r="T440" s="54" t="s">
        <v>1589</v>
      </c>
      <c r="U440" s="54" t="s">
        <v>15</v>
      </c>
      <c r="V440" s="27" t="str">
        <f t="shared" si="6"/>
        <v>OK</v>
      </c>
    </row>
    <row r="441" spans="1:22" ht="122.1" x14ac:dyDescent="0.35">
      <c r="A441" s="55" t="s">
        <v>14</v>
      </c>
      <c r="B441" s="55" t="s">
        <v>16</v>
      </c>
      <c r="C441" s="52">
        <v>3</v>
      </c>
      <c r="D441" s="52" t="s">
        <v>6</v>
      </c>
      <c r="E441" s="52" t="s">
        <v>6</v>
      </c>
      <c r="F441" s="52" t="s">
        <v>6</v>
      </c>
      <c r="G441" s="52" t="s">
        <v>1579</v>
      </c>
      <c r="H441" s="80" t="str">
        <f>IFERROR(IF(LEN(VLOOKUP($A441,Entities!$A$1:$C$116,3,FALSE))=0,"",VLOOKUP($A441,Entities!$A$1:$C$116,3,FALSE)),"")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1" s="80" t="str">
        <f>IFERROR(IF(LEN(VLOOKUP($A441,Entities!$A$1:$D$116,4,FALSE))=0,"",VLOOKUP($A441,Entities!$A$1:$D$116,4,FALSE)),"")</f>
        <v xml:space="preserve">The purpose of the QUALIFICATION ELEMENT is to support the existing multiplicity of structures exhibited by Qualifications. </v>
      </c>
      <c r="J441" s="80" t="str">
        <f>IFERROR(IF(LEN(VLOOKUP($A441,Entities!$A$1:$E$116,5,FALSE))=0,"",VLOOKUP($A441,Entities!$A$1:$E$116,5,FALSE)),"")</f>
        <v>Qualification Element</v>
      </c>
      <c r="K441" s="80" t="str">
        <f>IFERROR(IF(LEN(VLOOKUP($B441,Attributes!$A$1:$C$379,3,FALSE))=0,"",VLOOKUP($B441,Attributes!$A$1:$C$379,3,FALSE)),"")</f>
        <v>NVARCHAR(32)</v>
      </c>
      <c r="L441" s="80" t="str">
        <f>IFERROR(IF(LEN(VLOOKUP($B441,Attributes!$A$1:$F$379,6,FALSE))=0,"",VLOOKUP($B441,Attributes!$A$1:$F$379,6,FALSE)),"")</f>
        <v>Qualification_Element_Type</v>
      </c>
      <c r="M441" s="80" t="str">
        <f>IFERROR(IF(LEN(VLOOKUP($B441,Attributes!$A$1:$G$379,7,FALSE))=0,"",VLOOKUP($B441,Attributes!$A$1:$G$379,7,FALSE)),"")</f>
        <v>A controlled list of values that denotes the type and behaviour of the specific QUALIFICATION ELEMENT. Values are "Scheme", "Award", "Learning Unit", "Pathway", "Assessable".</v>
      </c>
      <c r="N441" s="80" t="str">
        <f>IFERROR(IF(LEN(VLOOKUP($B441,Attributes!$A$1:$H$379,8,FALSE))=0,"",VLOOKUP($B441,Attributes!$A$1:$H$379,8,FALSE)),"")</f>
        <v/>
      </c>
      <c r="O441" s="52"/>
      <c r="P441" s="53"/>
      <c r="Q441" s="53" t="s">
        <v>424</v>
      </c>
      <c r="R441" s="53"/>
      <c r="S441" s="54" t="s">
        <v>424</v>
      </c>
      <c r="T441" s="54" t="s">
        <v>1589</v>
      </c>
      <c r="U441" s="54" t="s">
        <v>16</v>
      </c>
      <c r="V441" s="27" t="str">
        <f t="shared" si="6"/>
        <v>OK</v>
      </c>
    </row>
    <row r="442" spans="1:22" ht="122.1" x14ac:dyDescent="0.35">
      <c r="A442" s="55" t="s">
        <v>14</v>
      </c>
      <c r="B442" s="55" t="s">
        <v>257</v>
      </c>
      <c r="C442" s="52">
        <v>4</v>
      </c>
      <c r="D442" s="52" t="s">
        <v>8</v>
      </c>
      <c r="E442" s="52" t="s">
        <v>8</v>
      </c>
      <c r="F442" s="52" t="s">
        <v>8</v>
      </c>
      <c r="G442" s="52" t="s">
        <v>1579</v>
      </c>
      <c r="H442" s="80" t="str">
        <f>IFERROR(IF(LEN(VLOOKUP($A442,Entities!$A$1:$C$116,3,FALSE))=0,"",VLOOKUP($A442,Entities!$A$1:$C$116,3,FALSE)),"")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2" s="80" t="str">
        <f>IFERROR(IF(LEN(VLOOKUP($A442,Entities!$A$1:$D$116,4,FALSE))=0,"",VLOOKUP($A442,Entities!$A$1:$D$116,4,FALSE)),"")</f>
        <v xml:space="preserve">The purpose of the QUALIFICATION ELEMENT is to support the existing multiplicity of structures exhibited by Qualifications. </v>
      </c>
      <c r="J442" s="80" t="str">
        <f>IFERROR(IF(LEN(VLOOKUP($A442,Entities!$A$1:$E$116,5,FALSE))=0,"",VLOOKUP($A442,Entities!$A$1:$E$116,5,FALSE)),"")</f>
        <v>Qualification Element</v>
      </c>
      <c r="K442" s="80" t="str">
        <f>IFERROR(IF(LEN(VLOOKUP($B442,Attributes!$A$1:$C$379,3,FALSE))=0,"",VLOOKUP($B442,Attributes!$A$1:$C$379,3,FALSE)),"")</f>
        <v>NVARCHAR(3500)</v>
      </c>
      <c r="L442" s="80" t="str">
        <f>IFERROR(IF(LEN(VLOOKUP($B442,Attributes!$A$1:$F$379,6,FALSE))=0,"",VLOOKUP($B442,Attributes!$A$1:$F$379,6,FALSE)),"")</f>
        <v/>
      </c>
      <c r="M442" s="80" t="str">
        <f>IFERROR(IF(LEN(VLOOKUP($B442,Attributes!$A$1:$G$379,7,FALSE))=0,"",VLOOKUP($B442,Attributes!$A$1:$G$379,7,FALSE)),"")</f>
        <v>A plain text natural language explanation of the QUALIFICATION ELEMENT.</v>
      </c>
      <c r="N442" s="80" t="str">
        <f>IFERROR(IF(LEN(VLOOKUP($B442,Attributes!$A$1:$H$379,8,FALSE))=0,"",VLOOKUP($B442,Attributes!$A$1:$H$379,8,FALSE)),"")</f>
        <v/>
      </c>
      <c r="O442" s="52"/>
      <c r="P442" s="53"/>
      <c r="Q442" s="53" t="s">
        <v>424</v>
      </c>
      <c r="R442" s="53"/>
      <c r="S442" s="54" t="s">
        <v>424</v>
      </c>
      <c r="T442" s="54" t="s">
        <v>1655</v>
      </c>
      <c r="U442" s="54" t="s">
        <v>257</v>
      </c>
      <c r="V442" s="27" t="str">
        <f t="shared" si="6"/>
        <v>OK</v>
      </c>
    </row>
    <row r="443" spans="1:22" ht="122.1" x14ac:dyDescent="0.35">
      <c r="A443" s="55" t="s">
        <v>14</v>
      </c>
      <c r="B443" s="55" t="s">
        <v>17</v>
      </c>
      <c r="C443" s="52">
        <v>5</v>
      </c>
      <c r="D443" s="52" t="s">
        <v>8</v>
      </c>
      <c r="E443" s="52" t="s">
        <v>8</v>
      </c>
      <c r="F443" s="52" t="s">
        <v>8</v>
      </c>
      <c r="G443" s="52" t="s">
        <v>1579</v>
      </c>
      <c r="H443" s="80" t="str">
        <f>IFERROR(IF(LEN(VLOOKUP($A443,Entities!$A$1:$C$116,3,FALSE))=0,"",VLOOKUP($A443,Entities!$A$1:$C$116,3,FALSE)),"")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3" s="80" t="str">
        <f>IFERROR(IF(LEN(VLOOKUP($A443,Entities!$A$1:$D$116,4,FALSE))=0,"",VLOOKUP($A443,Entities!$A$1:$D$116,4,FALSE)),"")</f>
        <v xml:space="preserve">The purpose of the QUALIFICATION ELEMENT is to support the existing multiplicity of structures exhibited by Qualifications. </v>
      </c>
      <c r="J443" s="80" t="str">
        <f>IFERROR(IF(LEN(VLOOKUP($A443,Entities!$A$1:$E$116,5,FALSE))=0,"",VLOOKUP($A443,Entities!$A$1:$E$116,5,FALSE)),"")</f>
        <v>Qualification Element</v>
      </c>
      <c r="K443" s="80" t="str">
        <f>IFERROR(IF(LEN(VLOOKUP($B443,Attributes!$A$1:$C$379,3,FALSE))=0,"",VLOOKUP($B443,Attributes!$A$1:$C$379,3,FALSE)),"")</f>
        <v>NVARCHAR(200)</v>
      </c>
      <c r="L443" s="80" t="str">
        <f>IFERROR(IF(LEN(VLOOKUP($B443,Attributes!$A$1:$F$379,6,FALSE))=0,"",VLOOKUP($B443,Attributes!$A$1:$F$379,6,FALSE)),"")</f>
        <v/>
      </c>
      <c r="M443" s="80" t="str">
        <f>IFERROR(IF(LEN(VLOOKUP($B443,Attributes!$A$1:$G$379,7,FALSE))=0,"",VLOOKUP($B443,Attributes!$A$1:$G$379,7,FALSE)),"")</f>
        <v>The title of the QUALIFICATION ELEMENT.</v>
      </c>
      <c r="N443" s="80" t="str">
        <f>IFERROR(IF(LEN(VLOOKUP($B443,Attributes!$A$1:$H$379,8,FALSE))=0,"",VLOOKUP($B443,Attributes!$A$1:$H$379,8,FALSE)),"")</f>
        <v>If this attribute is not readily available from awarding organisation databases, it is acceptable to duplicate the short title.</v>
      </c>
      <c r="O443" s="52"/>
      <c r="P443" s="53"/>
      <c r="Q443" s="53" t="s">
        <v>424</v>
      </c>
      <c r="R443" s="53"/>
      <c r="S443" s="54" t="s">
        <v>424</v>
      </c>
      <c r="T443" s="54" t="s">
        <v>1655</v>
      </c>
      <c r="U443" s="54" t="s">
        <v>17</v>
      </c>
      <c r="V443" s="27" t="str">
        <f t="shared" si="6"/>
        <v>OK</v>
      </c>
    </row>
    <row r="444" spans="1:22" ht="122.1" x14ac:dyDescent="0.35">
      <c r="A444" s="55" t="s">
        <v>14</v>
      </c>
      <c r="B444" s="55" t="s">
        <v>18</v>
      </c>
      <c r="C444" s="52">
        <v>6</v>
      </c>
      <c r="D444" s="52" t="s">
        <v>8</v>
      </c>
      <c r="E444" s="52" t="s">
        <v>8</v>
      </c>
      <c r="F444" s="52" t="s">
        <v>8</v>
      </c>
      <c r="G444" s="52" t="s">
        <v>1579</v>
      </c>
      <c r="H444" s="80" t="str">
        <f>IFERROR(IF(LEN(VLOOKUP($A444,Entities!$A$1:$C$116,3,FALSE))=0,"",VLOOKUP($A444,Entities!$A$1:$C$116,3,FALSE)),"")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4" s="80" t="str">
        <f>IFERROR(IF(LEN(VLOOKUP($A444,Entities!$A$1:$D$116,4,FALSE))=0,"",VLOOKUP($A444,Entities!$A$1:$D$116,4,FALSE)),"")</f>
        <v xml:space="preserve">The purpose of the QUALIFICATION ELEMENT is to support the existing multiplicity of structures exhibited by Qualifications. </v>
      </c>
      <c r="J444" s="80" t="str">
        <f>IFERROR(IF(LEN(VLOOKUP($A444,Entities!$A$1:$E$116,5,FALSE))=0,"",VLOOKUP($A444,Entities!$A$1:$E$116,5,FALSE)),"")</f>
        <v>Qualification Element</v>
      </c>
      <c r="K444" s="80" t="str">
        <f>IFERROR(IF(LEN(VLOOKUP($B444,Attributes!$A$1:$C$379,3,FALSE))=0,"",VLOOKUP($B444,Attributes!$A$1:$C$379,3,FALSE)),"")</f>
        <v>NVARCHAR(50)</v>
      </c>
      <c r="L444" s="80" t="str">
        <f>IFERROR(IF(LEN(VLOOKUP($B444,Attributes!$A$1:$F$379,6,FALSE))=0,"",VLOOKUP($B444,Attributes!$A$1:$F$379,6,FALSE)),"")</f>
        <v/>
      </c>
      <c r="M444" s="80" t="str">
        <f>IFERROR(IF(LEN(VLOOKUP($B444,Attributes!$A$1:$G$379,7,FALSE))=0,"",VLOOKUP($B444,Attributes!$A$1:$G$379,7,FALSE)),"")</f>
        <v>A shortened version of the Title for this QUALIFICATION ELEMENT.</v>
      </c>
      <c r="N444" s="80" t="str">
        <f>IFERROR(IF(LEN(VLOOKUP($B444,Attributes!$A$1:$H$379,8,FALSE))=0,"",VLOOKUP($B444,Attributes!$A$1:$H$379,8,FALSE)),"")</f>
        <v>If this attribute is not readily available from awarding organisation databases, it is acceptable to use truncated descriptions.</v>
      </c>
      <c r="O444" s="52"/>
      <c r="P444" s="53"/>
      <c r="Q444" s="53" t="s">
        <v>424</v>
      </c>
      <c r="R444" s="53"/>
      <c r="S444" s="54" t="s">
        <v>424</v>
      </c>
      <c r="T444" s="54" t="s">
        <v>1655</v>
      </c>
      <c r="U444" s="54" t="s">
        <v>18</v>
      </c>
      <c r="V444" s="27" t="str">
        <f t="shared" ref="V444:V495" si="7">IF(G444="",IF(U444=B444,"OK","ERROR"),IF(U444=G444,"OK","ERROR"))</f>
        <v>OK</v>
      </c>
    </row>
    <row r="445" spans="1:22" ht="122.1" x14ac:dyDescent="0.35">
      <c r="A445" s="55" t="s">
        <v>14</v>
      </c>
      <c r="B445" s="55" t="s">
        <v>539</v>
      </c>
      <c r="C445" s="52">
        <v>7</v>
      </c>
      <c r="D445" s="52" t="s">
        <v>8</v>
      </c>
      <c r="E445" s="52" t="s">
        <v>8</v>
      </c>
      <c r="F445" s="52" t="s">
        <v>8</v>
      </c>
      <c r="G445" s="52" t="s">
        <v>1579</v>
      </c>
      <c r="H445" s="80" t="str">
        <f>IFERROR(IF(LEN(VLOOKUP($A445,Entities!$A$1:$C$116,3,FALSE))=0,"",VLOOKUP($A445,Entities!$A$1:$C$116,3,FALSE)),"")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5" s="80" t="str">
        <f>IFERROR(IF(LEN(VLOOKUP($A445,Entities!$A$1:$D$116,4,FALSE))=0,"",VLOOKUP($A445,Entities!$A$1:$D$116,4,FALSE)),"")</f>
        <v xml:space="preserve">The purpose of the QUALIFICATION ELEMENT is to support the existing multiplicity of structures exhibited by Qualifications. </v>
      </c>
      <c r="J445" s="80" t="str">
        <f>IFERROR(IF(LEN(VLOOKUP($A445,Entities!$A$1:$E$116,5,FALSE))=0,"",VLOOKUP($A445,Entities!$A$1:$E$116,5,FALSE)),"")</f>
        <v>Qualification Element</v>
      </c>
      <c r="K445" s="80" t="str">
        <f>IFERROR(IF(LEN(VLOOKUP($B445,Attributes!$A$1:$C$379,3,FALSE))=0,"",VLOOKUP($B445,Attributes!$A$1:$C$379,3,FALSE)),"")</f>
        <v>DATETIME DAY TO SECOND</v>
      </c>
      <c r="L445" s="80" t="str">
        <f>IFERROR(IF(LEN(VLOOKUP($B445,Attributes!$A$1:$F$379,6,FALSE))=0,"",VLOOKUP($B445,Attributes!$A$1:$F$379,6,FALSE)),"")</f>
        <v/>
      </c>
      <c r="M445" s="80" t="str">
        <f>IFERROR(IF(LEN(VLOOKUP($B445,Attributes!$A$1:$G$379,7,FALSE))=0,"",VLOOKUP($B445,Attributes!$A$1:$G$379,7,FALSE)),"")</f>
        <v>The date from which this version of the QUALIFICATION ELEMENT becomes effective.</v>
      </c>
      <c r="N445" s="80" t="str">
        <f>IFERROR(IF(LEN(VLOOKUP($B445,Attributes!$A$1:$H$379,8,FALSE))=0,"",VLOOKUP($B445,Attributes!$A$1:$H$379,8,FALSE)),"")</f>
        <v>See Assumption PCA4 in Section 05 Product Catalogue. Where changes to a Qualification Element (QE) are required, an update to the Static Product Catalogue will be provided. 
It is possible that such changes will include changes to the QE ID (Primary Key), but where this does not apply the existing record will be overwritten on the Centre's database and the effective version date will illustrate that a change has been applied.
Note that for v2 this date will not be populated in product catalogues unless it becomes necessary to use it for short-term management of changes. There is currently no requirement for implementers to apply any logic based on this attribute. A more appropriate solution will be implemented for v3.</v>
      </c>
      <c r="O445" s="52"/>
      <c r="P445" s="53"/>
      <c r="Q445" s="53" t="s">
        <v>424</v>
      </c>
      <c r="R445" s="53"/>
      <c r="S445" s="54" t="s">
        <v>424</v>
      </c>
      <c r="T445" s="54" t="s">
        <v>1655</v>
      </c>
      <c r="U445" s="54" t="s">
        <v>539</v>
      </c>
      <c r="V445" s="27" t="str">
        <f t="shared" si="7"/>
        <v>OK</v>
      </c>
    </row>
    <row r="446" spans="1:22" ht="122.1" x14ac:dyDescent="0.35">
      <c r="A446" s="55" t="s">
        <v>14</v>
      </c>
      <c r="B446" s="55" t="s">
        <v>540</v>
      </c>
      <c r="C446" s="52">
        <v>8</v>
      </c>
      <c r="D446" s="52" t="s">
        <v>8</v>
      </c>
      <c r="E446" s="52" t="s">
        <v>8</v>
      </c>
      <c r="F446" s="52" t="s">
        <v>8</v>
      </c>
      <c r="G446" s="52" t="s">
        <v>1579</v>
      </c>
      <c r="H446" s="80" t="str">
        <f>IFERROR(IF(LEN(VLOOKUP($A446,Entities!$A$1:$C$116,3,FALSE))=0,"",VLOOKUP($A446,Entities!$A$1:$C$116,3,FALSE)),"")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6" s="80" t="str">
        <f>IFERROR(IF(LEN(VLOOKUP($A446,Entities!$A$1:$D$116,4,FALSE))=0,"",VLOOKUP($A446,Entities!$A$1:$D$116,4,FALSE)),"")</f>
        <v xml:space="preserve">The purpose of the QUALIFICATION ELEMENT is to support the existing multiplicity of structures exhibited by Qualifications. </v>
      </c>
      <c r="J446" s="80" t="str">
        <f>IFERROR(IF(LEN(VLOOKUP($A446,Entities!$A$1:$E$116,5,FALSE))=0,"",VLOOKUP($A446,Entities!$A$1:$E$116,5,FALSE)),"")</f>
        <v>Qualification Element</v>
      </c>
      <c r="K446" s="80" t="str">
        <f>IFERROR(IF(LEN(VLOOKUP($B446,Attributes!$A$1:$C$379,3,FALSE))=0,"",VLOOKUP($B446,Attributes!$A$1:$C$379,3,FALSE)),"")</f>
        <v>DATETIME DAY TO SECOND</v>
      </c>
      <c r="L446" s="80" t="str">
        <f>IFERROR(IF(LEN(VLOOKUP($B446,Attributes!$A$1:$F$379,6,FALSE))=0,"",VLOOKUP($B446,Attributes!$A$1:$F$379,6,FALSE)),"")</f>
        <v/>
      </c>
      <c r="M446" s="80" t="str">
        <f>IFERROR(IF(LEN(VLOOKUP($B446,Attributes!$A$1:$G$379,7,FALSE))=0,"",VLOOKUP($B446,Attributes!$A$1:$G$379,7,FALSE)),"")</f>
        <v>The date from which this QUALIFICATION ELEMENT version ceases to be effective.</v>
      </c>
      <c r="N446" s="80" t="str">
        <f>IFERROR(IF(LEN(VLOOKUP($B446,Attributes!$A$1:$H$379,8,FALSE))=0,"",VLOOKUP($B446,Attributes!$A$1:$H$379,8,FALSE)),"")</f>
        <v>See Assumption PCA4 in Section 05 Product Catalogue. Where changes to an existing Qualification Element (QE) are required an update to the Static Product Catalogue will be provided. This will set the effective end date on the existing QE. 
Where a replacement QE retains the same QE ID (Primary Key) the effective version date will illustrate that a change has been applied.
Note that for v2 this date will not be populated in product catalogues unless it becomes necessary to use it for short-term management of changes. There is currently no requirement for implementers to apply any logic based on this attribute. A more appropriate solution will be implemented for v3.</v>
      </c>
      <c r="O446" s="52"/>
      <c r="P446" s="53"/>
      <c r="Q446" s="53" t="s">
        <v>424</v>
      </c>
      <c r="R446" s="53"/>
      <c r="S446" s="54" t="s">
        <v>424</v>
      </c>
      <c r="T446" s="54" t="s">
        <v>1655</v>
      </c>
      <c r="U446" s="54" t="s">
        <v>540</v>
      </c>
      <c r="V446" s="27" t="str">
        <f t="shared" si="7"/>
        <v>OK</v>
      </c>
    </row>
    <row r="447" spans="1:22" ht="122.1" x14ac:dyDescent="0.35">
      <c r="A447" s="55" t="s">
        <v>14</v>
      </c>
      <c r="B447" s="55" t="s">
        <v>19</v>
      </c>
      <c r="C447" s="52">
        <v>9</v>
      </c>
      <c r="D447" s="52" t="s">
        <v>8</v>
      </c>
      <c r="E447" s="52" t="s">
        <v>6</v>
      </c>
      <c r="F447" s="52" t="s">
        <v>8</v>
      </c>
      <c r="G447" s="52" t="s">
        <v>1579</v>
      </c>
      <c r="H447" s="80" t="str">
        <f>IFERROR(IF(LEN(VLOOKUP($A447,Entities!$A$1:$C$116,3,FALSE))=0,"",VLOOKUP($A447,Entities!$A$1:$C$116,3,FALSE)),"")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7" s="80" t="str">
        <f>IFERROR(IF(LEN(VLOOKUP($A447,Entities!$A$1:$D$116,4,FALSE))=0,"",VLOOKUP($A447,Entities!$A$1:$D$116,4,FALSE)),"")</f>
        <v xml:space="preserve">The purpose of the QUALIFICATION ELEMENT is to support the existing multiplicity of structures exhibited by Qualifications. </v>
      </c>
      <c r="J447" s="80" t="str">
        <f>IFERROR(IF(LEN(VLOOKUP($A447,Entities!$A$1:$E$116,5,FALSE))=0,"",VLOOKUP($A447,Entities!$A$1:$E$116,5,FALSE)),"")</f>
        <v>Qualification Element</v>
      </c>
      <c r="K447" s="80" t="str">
        <f>IFERROR(IF(LEN(VLOOKUP($B447,Attributes!$A$1:$C$379,3,FALSE))=0,"",VLOOKUP($B447,Attributes!$A$1:$C$379,3,FALSE)),"")</f>
        <v>NVARCHAR(32)</v>
      </c>
      <c r="L447" s="80" t="str">
        <f>IFERROR(IF(LEN(VLOOKUP($B447,Attributes!$A$1:$F$379,6,FALSE))=0,"",VLOOKUP($B447,Attributes!$A$1:$F$379,6,FALSE)),"")</f>
        <v>Private_Learner_Type</v>
      </c>
      <c r="M447" s="80" t="str">
        <f>IFERROR(IF(LEN(VLOOKUP($B447,Attributes!$A$1:$G$379,7,FALSE))=0,"",VLOOKUP($B447,Attributes!$A$1:$G$379,7,FALSE)),"")</f>
        <v>A controlled list of values that identifies under what conditions the QUALIFICATION ELEMENT is available to a private learner, if at all. E.g. "Available", "Available with conditions", "Unavailable".</v>
      </c>
      <c r="N447" s="80" t="str">
        <f>IFERROR(IF(LEN(VLOOKUP($B447,Attributes!$A$1:$H$379,8,FALSE))=0,"",VLOOKUP($B447,Attributes!$A$1:$H$379,8,FALSE)),"")</f>
        <v>See the description against the attribute Private_Learner_Flag for clarification on Private Learners.
Where the stated value for this attribute is "Available with conditions", the detail of those conditions will be included in QE_Description at Scheme or Award level. 
Where the stated value for this attribute is "Available", the QE is available to private candidates with no additional conditions imposed.
Where this attribute is not provided, or is populated with either “Unavailable” or a null value, the QE is not available to private candidates.
Although the data model supports provision of this attribute against any qualification element subtype, in practice it will only be provided against the Award and Learning Unit subtypes.</v>
      </c>
      <c r="O447" s="52"/>
      <c r="P447" s="53"/>
      <c r="Q447" s="53" t="s">
        <v>424</v>
      </c>
      <c r="R447" s="53"/>
      <c r="S447" s="54" t="s">
        <v>424</v>
      </c>
      <c r="T447" s="54" t="s">
        <v>1655</v>
      </c>
      <c r="U447" s="54" t="s">
        <v>19</v>
      </c>
      <c r="V447" s="27" t="str">
        <f t="shared" si="7"/>
        <v>OK</v>
      </c>
    </row>
    <row r="448" spans="1:22" ht="122.1" x14ac:dyDescent="0.35">
      <c r="A448" s="55" t="s">
        <v>14</v>
      </c>
      <c r="B448" s="55" t="s">
        <v>289</v>
      </c>
      <c r="C448" s="52">
        <v>10</v>
      </c>
      <c r="D448" s="52" t="s">
        <v>8</v>
      </c>
      <c r="E448" s="52" t="s">
        <v>6</v>
      </c>
      <c r="F448" s="52" t="s">
        <v>8</v>
      </c>
      <c r="G448" s="52" t="s">
        <v>1579</v>
      </c>
      <c r="H448" s="80" t="str">
        <f>IFERROR(IF(LEN(VLOOKUP($A448,Entities!$A$1:$C$116,3,FALSE))=0,"",VLOOKUP($A448,Entities!$A$1:$C$116,3,FALSE)),"")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8" s="80" t="str">
        <f>IFERROR(IF(LEN(VLOOKUP($A448,Entities!$A$1:$D$116,4,FALSE))=0,"",VLOOKUP($A448,Entities!$A$1:$D$116,4,FALSE)),"")</f>
        <v xml:space="preserve">The purpose of the QUALIFICATION ELEMENT is to support the existing multiplicity of structures exhibited by Qualifications. </v>
      </c>
      <c r="J448" s="80" t="str">
        <f>IFERROR(IF(LEN(VLOOKUP($A448,Entities!$A$1:$E$116,5,FALSE))=0,"",VLOOKUP($A448,Entities!$A$1:$E$116,5,FALSE)),"")</f>
        <v>Qualification Element</v>
      </c>
      <c r="K448" s="80" t="str">
        <f>IFERROR(IF(LEN(VLOOKUP($B448,Attributes!$A$1:$C$379,3,FALSE))=0,"",VLOOKUP($B448,Attributes!$A$1:$C$379,3,FALSE)),"")</f>
        <v>NVARCHAR(32)</v>
      </c>
      <c r="L448" s="80" t="str">
        <f>IFERROR(IF(LEN(VLOOKUP($B448,Attributes!$A$1:$F$379,6,FALSE))=0,"",VLOOKUP($B448,Attributes!$A$1:$F$379,6,FALSE)),"")</f>
        <v>QE_Moderation_Type</v>
      </c>
      <c r="M448" s="80" t="str">
        <f>IFERROR(IF(LEN(VLOOKUP($B448,Attributes!$A$1:$G$379,7,FALSE))=0,"",VLOOKUP($B448,Attributes!$A$1:$G$379,7,FALSE)),"")</f>
        <v>A controlled list of values that indicates the method to be used for moderation of this QUALIFICATION ELEMENT. For example, "Postal", "Online", "Visiting", "Residential", "Mixed".</v>
      </c>
      <c r="N448" s="80" t="str">
        <f>IFERROR(IF(LEN(VLOOKUP($B448,Attributes!$A$1:$H$379,8,FALSE))=0,"",VLOOKUP($B448,Attributes!$A$1:$H$379,8,FALSE)),"")</f>
        <v>Although the data model supports provision of this attribute against any qualification element subtype, in practice it will only be provided against the Assessable and Award subtypes.</v>
      </c>
      <c r="O448" s="52"/>
      <c r="P448" s="53"/>
      <c r="Q448" s="53" t="s">
        <v>424</v>
      </c>
      <c r="R448" s="53"/>
      <c r="S448" s="54" t="s">
        <v>424</v>
      </c>
      <c r="T448" s="54" t="s">
        <v>1655</v>
      </c>
      <c r="U448" s="54" t="s">
        <v>289</v>
      </c>
      <c r="V448" s="27" t="str">
        <f t="shared" si="7"/>
        <v>OK</v>
      </c>
    </row>
    <row r="449" spans="1:22" ht="122.1" x14ac:dyDescent="0.35">
      <c r="A449" s="55" t="s">
        <v>14</v>
      </c>
      <c r="B449" s="55" t="s">
        <v>365</v>
      </c>
      <c r="C449" s="52">
        <v>11</v>
      </c>
      <c r="D449" s="52" t="s">
        <v>8</v>
      </c>
      <c r="E449" s="52" t="s">
        <v>8</v>
      </c>
      <c r="F449" s="52" t="s">
        <v>8</v>
      </c>
      <c r="G449" s="52" t="s">
        <v>1579</v>
      </c>
      <c r="H449" s="80" t="str">
        <f>IFERROR(IF(LEN(VLOOKUP($A449,Entities!$A$1:$C$116,3,FALSE))=0,"",VLOOKUP($A449,Entities!$A$1:$C$116,3,FALSE)),"")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49" s="80" t="str">
        <f>IFERROR(IF(LEN(VLOOKUP($A449,Entities!$A$1:$D$116,4,FALSE))=0,"",VLOOKUP($A449,Entities!$A$1:$D$116,4,FALSE)),"")</f>
        <v xml:space="preserve">The purpose of the QUALIFICATION ELEMENT is to support the existing multiplicity of structures exhibited by Qualifications. </v>
      </c>
      <c r="J449" s="80" t="str">
        <f>IFERROR(IF(LEN(VLOOKUP($A449,Entities!$A$1:$E$116,5,FALSE))=0,"",VLOOKUP($A449,Entities!$A$1:$E$116,5,FALSE)),"")</f>
        <v>Qualification Element</v>
      </c>
      <c r="K449" s="80" t="str">
        <f>IFERROR(IF(LEN(VLOOKUP($B449,Attributes!$A$1:$C$379,3,FALSE))=0,"",VLOOKUP($B449,Attributes!$A$1:$C$379,3,FALSE)),"")</f>
        <v>NVARCHAR(10)</v>
      </c>
      <c r="L449" s="80" t="str">
        <f>IFERROR(IF(LEN(VLOOKUP($B449,Attributes!$A$1:$F$379,6,FALSE))=0,"",VLOOKUP($B449,Attributes!$A$1:$F$379,6,FALSE)),"")</f>
        <v/>
      </c>
      <c r="M449" s="80" t="str">
        <f>IFERROR(IF(LEN(VLOOKUP($B449,Attributes!$A$1:$G$379,7,FALSE))=0,"",VLOOKUP($B449,Attributes!$A$1:$G$379,7,FALSE)),"")</f>
        <v>The Qualification or Unit Reference Number as defined by the ACCREDITATION REGULATOR. Expected format is 123/4567/A.</v>
      </c>
      <c r="N449" s="80" t="str">
        <f>IFERROR(IF(LEN(VLOOKUP($B449,Attributes!$A$1:$H$379,8,FALSE))=0,"",VLOOKUP($B449,Attributes!$A$1:$H$379,8,FALSE)),"")</f>
        <v>This attribute must be populated for the appropriate Qualification Elements within Qualifications which are accredited. The values used should match those published by the appropriate Regulator.
Although the data model supports provision of this attribute against any qualification element subtype, in practice it will only be provided against the Assessable, Award and Learning Unit subtypes.</v>
      </c>
      <c r="O449" s="52"/>
      <c r="P449" s="53"/>
      <c r="Q449" s="53" t="s">
        <v>424</v>
      </c>
      <c r="R449" s="53"/>
      <c r="S449" s="54" t="s">
        <v>424</v>
      </c>
      <c r="T449" s="54" t="s">
        <v>1655</v>
      </c>
      <c r="U449" s="54" t="s">
        <v>365</v>
      </c>
      <c r="V449" s="27" t="str">
        <f t="shared" si="7"/>
        <v>OK</v>
      </c>
    </row>
    <row r="450" spans="1:22" ht="122.1" x14ac:dyDescent="0.35">
      <c r="A450" s="55" t="s">
        <v>14</v>
      </c>
      <c r="B450" s="55" t="s">
        <v>192</v>
      </c>
      <c r="C450" s="52">
        <v>12</v>
      </c>
      <c r="D450" s="52" t="s">
        <v>8</v>
      </c>
      <c r="E450" s="52" t="s">
        <v>8</v>
      </c>
      <c r="F450" s="52" t="s">
        <v>8</v>
      </c>
      <c r="G450" s="52" t="s">
        <v>1579</v>
      </c>
      <c r="H450" s="80" t="str">
        <f>IFERROR(IF(LEN(VLOOKUP($A450,Entities!$A$1:$C$116,3,FALSE))=0,"",VLOOKUP($A450,Entities!$A$1:$C$116,3,FALSE)),"")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50" s="80" t="str">
        <f>IFERROR(IF(LEN(VLOOKUP($A450,Entities!$A$1:$D$116,4,FALSE))=0,"",VLOOKUP($A450,Entities!$A$1:$D$116,4,FALSE)),"")</f>
        <v xml:space="preserve">The purpose of the QUALIFICATION ELEMENT is to support the existing multiplicity of structures exhibited by Qualifications. </v>
      </c>
      <c r="J450" s="80" t="str">
        <f>IFERROR(IF(LEN(VLOOKUP($A450,Entities!$A$1:$E$116,5,FALSE))=0,"",VLOOKUP($A450,Entities!$A$1:$E$116,5,FALSE)),"")</f>
        <v>Qualification Element</v>
      </c>
      <c r="K450" s="80" t="str">
        <f>IFERROR(IF(LEN(VLOOKUP($B450,Attributes!$A$1:$C$379,3,FALSE))=0,"",VLOOKUP($B450,Attributes!$A$1:$C$379,3,FALSE)),"")</f>
        <v>NVARCHAR(10)</v>
      </c>
      <c r="L450" s="80" t="str">
        <f>IFERROR(IF(LEN(VLOOKUP($B450,Attributes!$A$1:$F$379,6,FALSE))=0,"",VLOOKUP($B450,Attributes!$A$1:$F$379,6,FALSE)),"")</f>
        <v/>
      </c>
      <c r="M450" s="80" t="str">
        <f>IFERROR(IF(LEN(VLOOKUP($B450,Attributes!$A$1:$G$379,7,FALSE))=0,"",VLOOKUP($B450,Attributes!$A$1:$G$379,7,FALSE)),"")</f>
        <v>The Learning Aims Database identifier for a QUALIFICATION ELEMENT AWARD, which is the same as the Qualification_Number but without the formatting.</v>
      </c>
      <c r="N450" s="80" t="str">
        <f>IFERROR(IF(LEN(VLOOKUP($B450,Attributes!$A$1:$H$379,8,FALSE))=0,"",VLOOKUP($B450,Attributes!$A$1:$H$379,8,FALSE)),"")</f>
        <v>Although the data model supports provision of this attribute against any qualification element subtype, in practice it will only be provided against the Award subtype.</v>
      </c>
      <c r="O450" s="52"/>
      <c r="P450" s="53"/>
      <c r="Q450" s="53" t="s">
        <v>424</v>
      </c>
      <c r="R450" s="53"/>
      <c r="S450" s="54" t="s">
        <v>424</v>
      </c>
      <c r="T450" s="54" t="s">
        <v>1655</v>
      </c>
      <c r="U450" s="54" t="s">
        <v>192</v>
      </c>
      <c r="V450" s="27" t="str">
        <f t="shared" si="7"/>
        <v>OK</v>
      </c>
    </row>
    <row r="451" spans="1:22" ht="122.1" x14ac:dyDescent="0.35">
      <c r="A451" s="55" t="s">
        <v>14</v>
      </c>
      <c r="B451" s="55" t="s">
        <v>415</v>
      </c>
      <c r="C451" s="52">
        <v>13</v>
      </c>
      <c r="D451" s="52" t="s">
        <v>8</v>
      </c>
      <c r="E451" s="52" t="s">
        <v>8</v>
      </c>
      <c r="F451" s="52" t="s">
        <v>8</v>
      </c>
      <c r="G451" s="52" t="s">
        <v>1579</v>
      </c>
      <c r="H451" s="80" t="str">
        <f>IFERROR(IF(LEN(VLOOKUP($A451,Entities!$A$1:$C$116,3,FALSE))=0,"",VLOOKUP($A451,Entities!$A$1:$C$116,3,FALSE)),"")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51" s="80" t="str">
        <f>IFERROR(IF(LEN(VLOOKUP($A451,Entities!$A$1:$D$116,4,FALSE))=0,"",VLOOKUP($A451,Entities!$A$1:$D$116,4,FALSE)),"")</f>
        <v xml:space="preserve">The purpose of the QUALIFICATION ELEMENT is to support the existing multiplicity of structures exhibited by Qualifications. </v>
      </c>
      <c r="J451" s="80" t="str">
        <f>IFERROR(IF(LEN(VLOOKUP($A451,Entities!$A$1:$E$116,5,FALSE))=0,"",VLOOKUP($A451,Entities!$A$1:$E$116,5,FALSE)),"")</f>
        <v>Qualification Element</v>
      </c>
      <c r="K451" s="80" t="str">
        <f>IFERROR(IF(LEN(VLOOKUP($B451,Attributes!$A$1:$C$379,3,FALSE))=0,"",VLOOKUP($B451,Attributes!$A$1:$C$379,3,FALSE)),"")</f>
        <v>NVARCHAR(200)</v>
      </c>
      <c r="L451" s="80" t="str">
        <f>IFERROR(IF(LEN(VLOOKUP($B451,Attributes!$A$1:$F$379,6,FALSE))=0,"",VLOOKUP($B451,Attributes!$A$1:$F$379,6,FALSE)),"")</f>
        <v/>
      </c>
      <c r="M451" s="80" t="str">
        <f>IFERROR(IF(LEN(VLOOKUP($B451,Attributes!$A$1:$G$379,7,FALSE))=0,"",VLOOKUP($B451,Attributes!$A$1:$G$379,7,FALSE)),"")</f>
        <v>Where this attribute is provided it will contain the Admin Code. This is the code which is typically referred to in any entry guidance documentation published by the Awarding Organisations, and which should be familiar to Exams Officers - usually referred to as the entry code. Where this attribute is not provided, the Admin Code can be found in the AO_Qualification_Element_ID. It is unlikely that the Admin Code attribute will ever be populated for the Pathway sub-type.</v>
      </c>
      <c r="N451" s="80" t="str">
        <f>IFERROR(IF(LEN(VLOOKUP($B451,Attributes!$A$1:$H$379,8,FALSE))=0,"",VLOOKUP($B451,Attributes!$A$1:$H$379,8,FALSE)),"")</f>
        <v/>
      </c>
      <c r="O451" s="52"/>
      <c r="P451" s="53"/>
      <c r="Q451" s="53" t="s">
        <v>424</v>
      </c>
      <c r="R451" s="53"/>
      <c r="S451" s="54" t="s">
        <v>424</v>
      </c>
      <c r="T451" s="54" t="s">
        <v>1655</v>
      </c>
      <c r="U451" s="54" t="s">
        <v>415</v>
      </c>
      <c r="V451" s="27" t="str">
        <f t="shared" si="7"/>
        <v>OK</v>
      </c>
    </row>
    <row r="452" spans="1:22" ht="122.1" x14ac:dyDescent="0.35">
      <c r="A452" s="55" t="s">
        <v>14</v>
      </c>
      <c r="B452" s="55" t="s">
        <v>541</v>
      </c>
      <c r="C452" s="52">
        <v>14</v>
      </c>
      <c r="D452" s="52" t="s">
        <v>8</v>
      </c>
      <c r="E452" s="52" t="s">
        <v>8</v>
      </c>
      <c r="F452" s="52" t="s">
        <v>8</v>
      </c>
      <c r="G452" s="52" t="s">
        <v>1579</v>
      </c>
      <c r="H452" s="80" t="str">
        <f>IFERROR(IF(LEN(VLOOKUP($A452,Entities!$A$1:$C$116,3,FALSE))=0,"",VLOOKUP($A452,Entities!$A$1:$C$116,3,FALSE)),"")</f>
        <v>A statement of achievement or competence in a specific subject or skill that is awarded or verified by the appropriate AWARDING ORGANISATION. This encompasses discrete assessable elements and other higher level structures that support examination administrative processes such as making an entry or issuing a result. An ELEMENT of a QUALIFICATION that identifies the assessment criteria required to meet a level of achievement or knowledge which can be verified. Contains the various tier components that make up a QUALIFICATION ELEMENT and include the SCHEME, AWARD, PATHWAY, LEARNING UNIT and ASSESSABLE.</v>
      </c>
      <c r="I452" s="80" t="str">
        <f>IFERROR(IF(LEN(VLOOKUP($A452,Entities!$A$1:$D$116,4,FALSE))=0,"",VLOOKUP($A452,Entities!$A$1:$D$116,4,FALSE)),"")</f>
        <v xml:space="preserve">The purpose of the QUALIFICATION ELEMENT is to support the existing multiplicity of structures exhibited by Qualifications. </v>
      </c>
      <c r="J452" s="80" t="str">
        <f>IFERROR(IF(LEN(VLOOKUP($A452,Entities!$A$1:$E$116,5,FALSE))=0,"",VLOOKUP($A452,Entities!$A$1:$E$116,5,FALSE)),"")</f>
        <v>Qualification Element</v>
      </c>
      <c r="K452" s="80" t="str">
        <f>IFERROR(IF(LEN(VLOOKUP($B452,Attributes!$A$1:$C$379,3,FALSE))=0,"",VLOOKUP($B452,Attributes!$A$1:$C$379,3,FALSE)),"")</f>
        <v>INTEGER</v>
      </c>
      <c r="L452" s="80" t="str">
        <f>IFERROR(IF(LEN(VLOOKUP($B452,Attributes!$A$1:$F$379,6,FALSE))=0,"",VLOOKUP($B452,Attributes!$A$1:$F$379,6,FALSE)),"")</f>
        <v/>
      </c>
      <c r="M452" s="80" t="str">
        <f>IFERROR(IF(LEN(VLOOKUP($B452,Attributes!$A$1:$G$379,7,FALSE))=0,"",VLOOKUP($B452,Attributes!$A$1:$G$379,7,FALSE)),"")</f>
        <v>The credit value weighting that applies to a QUALIFICATION ELEMENT from the perspective of making valid choices when making a Booking.</v>
      </c>
      <c r="N452" s="80" t="str">
        <f>IFERROR(IF(LEN(VLOOKUP($B452,Attributes!$A$1:$H$379,8,FALSE))=0,"",VLOOKUP($B452,Attributes!$A$1:$H$379,8,FALSE)),"")</f>
        <v/>
      </c>
      <c r="O452" s="52"/>
      <c r="P452" s="53"/>
      <c r="Q452" s="53" t="s">
        <v>424</v>
      </c>
      <c r="R452" s="53"/>
      <c r="S452" s="54" t="s">
        <v>424</v>
      </c>
      <c r="T452" s="54" t="s">
        <v>1655</v>
      </c>
      <c r="U452" s="54" t="s">
        <v>541</v>
      </c>
      <c r="V452" s="27" t="str">
        <f t="shared" si="7"/>
        <v>OK</v>
      </c>
    </row>
    <row r="453" spans="1:22" ht="22.2" x14ac:dyDescent="0.35">
      <c r="A453" s="55" t="s">
        <v>103</v>
      </c>
      <c r="B453" s="55" t="s">
        <v>7</v>
      </c>
      <c r="C453" s="52">
        <v>1</v>
      </c>
      <c r="D453" s="52" t="s">
        <v>6</v>
      </c>
      <c r="E453" s="52" t="s">
        <v>6</v>
      </c>
      <c r="F453" s="52" t="s">
        <v>6</v>
      </c>
      <c r="G453" s="52"/>
      <c r="H453" s="80" t="str">
        <f>IFERROR(IF(LEN(VLOOKUP($A453,Entities!$A$1:$C$116,3,FALSE))=0,"",VLOOKUP($A453,Entities!$A$1:$C$116,3,FALSE)),"")</f>
        <v>Identifies the applicable age criteria for a QUALIFICATION ELEMENT.</v>
      </c>
      <c r="I453" s="80" t="str">
        <f>IFERROR(IF(LEN(VLOOKUP($A453,Entities!$A$1:$D$116,4,FALSE))=0,"",VLOOKUP($A453,Entities!$A$1:$D$116,4,FALSE)),"")</f>
        <v>Age Ranges are valid only for qualification element type of Scheme.</v>
      </c>
      <c r="J453" s="80" t="str">
        <f>IFERROR(IF(LEN(VLOOKUP($A453,Entities!$A$1:$E$116,5,FALSE))=0,"",VLOOKUP($A453,Entities!$A$1:$E$116,5,FALSE)),"")</f>
        <v>Qualification Element Age Range</v>
      </c>
      <c r="K453" s="80" t="str">
        <f>IFERROR(IF(LEN(VLOOKUP($B453,Attributes!$A$1:$C$379,3,FALSE))=0,"",VLOOKUP($B453,Attributes!$A$1:$C$379,3,FALSE)),"")</f>
        <v>NVARCHAR(32)</v>
      </c>
      <c r="L453" s="80" t="str">
        <f>IFERROR(IF(LEN(VLOOKUP($B453,Attributes!$A$1:$F$379,6,FALSE))=0,"",VLOOKUP($B453,Attributes!$A$1:$F$379,6,FALSE)),"")</f>
        <v/>
      </c>
      <c r="M453" s="80" t="str">
        <f>IFERROR(IF(LEN(VLOOKUP($B453,Attributes!$A$1:$G$379,7,FALSE))=0,"",VLOOKUP($B453,Attributes!$A$1:$G$379,7,FALSE)),"")</f>
        <v>A value that denotes and distinguishes the PARTY.</v>
      </c>
      <c r="N453" s="80" t="str">
        <f>IFERROR(IF(LEN(VLOOKUP($B453,Attributes!$A$1:$H$379,8,FALSE))=0,"",VLOOKUP($B453,Attributes!$A$1:$H$379,8,FALSE)),"")</f>
        <v>In this case is an AWARDING ORGANISATION. 
Where the party is an awarding organisation the JCQCIC Awarding Organisation Id must be used.</v>
      </c>
      <c r="O453" s="52"/>
      <c r="P453" s="53"/>
      <c r="Q453" s="53" t="s">
        <v>422</v>
      </c>
      <c r="R453" s="53"/>
      <c r="S453" s="54" t="s">
        <v>422</v>
      </c>
      <c r="T453" s="54" t="s">
        <v>1656</v>
      </c>
      <c r="U453" s="54" t="s">
        <v>7</v>
      </c>
      <c r="V453" s="27" t="str">
        <f t="shared" si="7"/>
        <v>OK</v>
      </c>
    </row>
    <row r="454" spans="1:22" ht="33.299999999999997" x14ac:dyDescent="0.35">
      <c r="A454" s="55" t="s">
        <v>103</v>
      </c>
      <c r="B454" s="55" t="s">
        <v>15</v>
      </c>
      <c r="C454" s="52">
        <v>2</v>
      </c>
      <c r="D454" s="52" t="s">
        <v>6</v>
      </c>
      <c r="E454" s="52" t="s">
        <v>6</v>
      </c>
      <c r="F454" s="52" t="s">
        <v>6</v>
      </c>
      <c r="G454" s="52" t="s">
        <v>1579</v>
      </c>
      <c r="H454" s="80" t="str">
        <f>IFERROR(IF(LEN(VLOOKUP($A454,Entities!$A$1:$C$116,3,FALSE))=0,"",VLOOKUP($A454,Entities!$A$1:$C$116,3,FALSE)),"")</f>
        <v>Identifies the applicable age criteria for a QUALIFICATION ELEMENT.</v>
      </c>
      <c r="I454" s="80" t="str">
        <f>IFERROR(IF(LEN(VLOOKUP($A454,Entities!$A$1:$D$116,4,FALSE))=0,"",VLOOKUP($A454,Entities!$A$1:$D$116,4,FALSE)),"")</f>
        <v>Age Ranges are valid only for qualification element type of Scheme.</v>
      </c>
      <c r="J454" s="80" t="str">
        <f>IFERROR(IF(LEN(VLOOKUP($A454,Entities!$A$1:$E$116,5,FALSE))=0,"",VLOOKUP($A454,Entities!$A$1:$E$116,5,FALSE)),"")</f>
        <v>Qualification Element Age Range</v>
      </c>
      <c r="K454" s="80" t="str">
        <f>IFERROR(IF(LEN(VLOOKUP($B454,Attributes!$A$1:$C$379,3,FALSE))=0,"",VLOOKUP($B454,Attributes!$A$1:$C$379,3,FALSE)),"")</f>
        <v>NVARCHAR(50)</v>
      </c>
      <c r="L454" s="80" t="str">
        <f>IFERROR(IF(LEN(VLOOKUP($B454,Attributes!$A$1:$F$379,6,FALSE))=0,"",VLOOKUP($B454,Attributes!$A$1:$F$379,6,FALSE)),"")</f>
        <v/>
      </c>
      <c r="M454" s="80" t="str">
        <f>IFERROR(IF(LEN(VLOOKUP($B454,Attributes!$A$1:$G$379,7,FALSE))=0,"",VLOOKUP($B454,Attributes!$A$1:$G$379,7,FALSE)),"")</f>
        <v>A value that uniquely identifies a specific part of a Qualification and applies to one or more QUALIFICATION ELEMENT(s) within an AWARDING ORGANISATION.</v>
      </c>
      <c r="N454" s="80" t="str">
        <f>IFERROR(IF(LEN(VLOOKUP($B454,Attributes!$A$1:$H$379,8,FALSE))=0,"",VLOOKUP($B454,Attributes!$A$1:$H$379,8,FALSE)),"")</f>
        <v>The same value may be used for a number of QUALIFICATION ELEMENTS provided they are differentiated by Qualification_Element_Type.</v>
      </c>
      <c r="O454" s="52"/>
      <c r="P454" s="53"/>
      <c r="Q454" s="53" t="s">
        <v>422</v>
      </c>
      <c r="R454" s="53"/>
      <c r="S454" s="54" t="s">
        <v>422</v>
      </c>
      <c r="T454" s="54" t="s">
        <v>1666</v>
      </c>
      <c r="U454" s="54" t="s">
        <v>15</v>
      </c>
      <c r="V454" s="27" t="str">
        <f t="shared" si="7"/>
        <v>OK</v>
      </c>
    </row>
    <row r="455" spans="1:22" ht="33.299999999999997" x14ac:dyDescent="0.35">
      <c r="A455" s="55" t="s">
        <v>103</v>
      </c>
      <c r="B455" s="55" t="s">
        <v>16</v>
      </c>
      <c r="C455" s="52">
        <v>3</v>
      </c>
      <c r="D455" s="52" t="s">
        <v>6</v>
      </c>
      <c r="E455" s="52" t="s">
        <v>6</v>
      </c>
      <c r="F455" s="52" t="s">
        <v>6</v>
      </c>
      <c r="G455" s="52" t="s">
        <v>1579</v>
      </c>
      <c r="H455" s="80" t="str">
        <f>IFERROR(IF(LEN(VLOOKUP($A455,Entities!$A$1:$C$116,3,FALSE))=0,"",VLOOKUP($A455,Entities!$A$1:$C$116,3,FALSE)),"")</f>
        <v>Identifies the applicable age criteria for a QUALIFICATION ELEMENT.</v>
      </c>
      <c r="I455" s="80" t="str">
        <f>IFERROR(IF(LEN(VLOOKUP($A455,Entities!$A$1:$D$116,4,FALSE))=0,"",VLOOKUP($A455,Entities!$A$1:$D$116,4,FALSE)),"")</f>
        <v>Age Ranges are valid only for qualification element type of Scheme.</v>
      </c>
      <c r="J455" s="80" t="str">
        <f>IFERROR(IF(LEN(VLOOKUP($A455,Entities!$A$1:$E$116,5,FALSE))=0,"",VLOOKUP($A455,Entities!$A$1:$E$116,5,FALSE)),"")</f>
        <v>Qualification Element Age Range</v>
      </c>
      <c r="K455" s="80" t="str">
        <f>IFERROR(IF(LEN(VLOOKUP($B455,Attributes!$A$1:$C$379,3,FALSE))=0,"",VLOOKUP($B455,Attributes!$A$1:$C$379,3,FALSE)),"")</f>
        <v>NVARCHAR(32)</v>
      </c>
      <c r="L455" s="80" t="str">
        <f>IFERROR(IF(LEN(VLOOKUP($B455,Attributes!$A$1:$F$379,6,FALSE))=0,"",VLOOKUP($B455,Attributes!$A$1:$F$379,6,FALSE)),"")</f>
        <v>Qualification_Element_Type</v>
      </c>
      <c r="M455" s="80" t="str">
        <f>IFERROR(IF(LEN(VLOOKUP($B455,Attributes!$A$1:$G$379,7,FALSE))=0,"",VLOOKUP($B455,Attributes!$A$1:$G$379,7,FALSE)),"")</f>
        <v>A controlled list of values that denotes the type and behaviour of the specific QUALIFICATION ELEMENT. Values are "Scheme", "Award", "Learning Unit", "Pathway", "Assessable".</v>
      </c>
      <c r="N455" s="80" t="str">
        <f>IFERROR(IF(LEN(VLOOKUP($B455,Attributes!$A$1:$H$379,8,FALSE))=0,"",VLOOKUP($B455,Attributes!$A$1:$H$379,8,FALSE)),"")</f>
        <v/>
      </c>
      <c r="O455" s="52"/>
      <c r="P455" s="53"/>
      <c r="Q455" s="53" t="s">
        <v>422</v>
      </c>
      <c r="R455" s="53"/>
      <c r="S455" s="54" t="s">
        <v>422</v>
      </c>
      <c r="T455" s="54" t="s">
        <v>1666</v>
      </c>
      <c r="U455" s="54" t="s">
        <v>16</v>
      </c>
      <c r="V455" s="27" t="str">
        <f t="shared" si="7"/>
        <v>OK</v>
      </c>
    </row>
    <row r="456" spans="1:22" ht="22.2" x14ac:dyDescent="0.35">
      <c r="A456" s="55" t="s">
        <v>103</v>
      </c>
      <c r="B456" s="55" t="s">
        <v>104</v>
      </c>
      <c r="C456" s="52">
        <v>4</v>
      </c>
      <c r="D456" s="52" t="s">
        <v>6</v>
      </c>
      <c r="E456" s="52" t="s">
        <v>6</v>
      </c>
      <c r="F456" s="52" t="s">
        <v>6</v>
      </c>
      <c r="G456" s="52" t="s">
        <v>1579</v>
      </c>
      <c r="H456" s="80" t="str">
        <f>IFERROR(IF(LEN(VLOOKUP($A456,Entities!$A$1:$C$116,3,FALSE))=0,"",VLOOKUP($A456,Entities!$A$1:$C$116,3,FALSE)),"")</f>
        <v>Identifies the applicable age criteria for a QUALIFICATION ELEMENT.</v>
      </c>
      <c r="I456" s="80" t="str">
        <f>IFERROR(IF(LEN(VLOOKUP($A456,Entities!$A$1:$D$116,4,FALSE))=0,"",VLOOKUP($A456,Entities!$A$1:$D$116,4,FALSE)),"")</f>
        <v>Age Ranges are valid only for qualification element type of Scheme.</v>
      </c>
      <c r="J456" s="80" t="str">
        <f>IFERROR(IF(LEN(VLOOKUP($A456,Entities!$A$1:$E$116,5,FALSE))=0,"",VLOOKUP($A456,Entities!$A$1:$E$116,5,FALSE)),"")</f>
        <v>Qualification Element Age Range</v>
      </c>
      <c r="K456" s="80" t="str">
        <f>IFERROR(IF(LEN(VLOOKUP($B456,Attributes!$A$1:$C$379,3,FALSE))=0,"",VLOOKUP($B456,Attributes!$A$1:$C$379,3,FALSE)),"")</f>
        <v>NVARCHAR(32)</v>
      </c>
      <c r="L456" s="80" t="str">
        <f>IFERROR(IF(LEN(VLOOKUP($B456,Attributes!$A$1:$F$379,6,FALSE))=0,"",VLOOKUP($B456,Attributes!$A$1:$F$379,6,FALSE)),"")</f>
        <v>Age_Range_Type</v>
      </c>
      <c r="M456" s="80" t="str">
        <f>IFERROR(IF(LEN(VLOOKUP($B456,Attributes!$A$1:$G$379,7,FALSE))=0,"",VLOOKUP($B456,Attributes!$A$1:$G$379,7,FALSE)),"")</f>
        <v>A controlled list of values that identifies Age Range categories.</v>
      </c>
      <c r="N456" s="80" t="str">
        <f>IFERROR(IF(LEN(VLOOKUP($B456,Attributes!$A$1:$H$379,8,FALSE))=0,"",VLOOKUP($B456,Attributes!$A$1:$H$379,8,FALSE)),"")</f>
        <v>The AGE RANGE TYPEs for which a QUALIFICATION ELEMENT is accredited. For example "Pre 16", "16-18".</v>
      </c>
      <c r="O456" s="52"/>
      <c r="P456" s="53"/>
      <c r="Q456" s="53" t="s">
        <v>422</v>
      </c>
      <c r="R456" s="53"/>
      <c r="S456" s="54" t="s">
        <v>422</v>
      </c>
      <c r="T456" s="54" t="s">
        <v>1667</v>
      </c>
      <c r="U456" s="54" t="s">
        <v>104</v>
      </c>
      <c r="V456" s="27" t="str">
        <f t="shared" si="7"/>
        <v>OK</v>
      </c>
    </row>
    <row r="457" spans="1:22" ht="22.2" x14ac:dyDescent="0.35">
      <c r="A457" s="55" t="s">
        <v>103</v>
      </c>
      <c r="B457" s="55" t="s">
        <v>1507</v>
      </c>
      <c r="C457" s="52">
        <v>5</v>
      </c>
      <c r="D457" s="52" t="s">
        <v>8</v>
      </c>
      <c r="E457" s="52" t="s">
        <v>8</v>
      </c>
      <c r="F457" s="52" t="s">
        <v>8</v>
      </c>
      <c r="G457" s="52" t="s">
        <v>1579</v>
      </c>
      <c r="H457" s="80" t="str">
        <f>IFERROR(IF(LEN(VLOOKUP($A457,Entities!$A$1:$C$116,3,FALSE))=0,"",VLOOKUP($A457,Entities!$A$1:$C$116,3,FALSE)),"")</f>
        <v>Identifies the applicable age criteria for a QUALIFICATION ELEMENT.</v>
      </c>
      <c r="I457" s="80" t="str">
        <f>IFERROR(IF(LEN(VLOOKUP($A457,Entities!$A$1:$D$116,4,FALSE))=0,"",VLOOKUP($A457,Entities!$A$1:$D$116,4,FALSE)),"")</f>
        <v>Age Ranges are valid only for qualification element type of Scheme.</v>
      </c>
      <c r="J457" s="80" t="str">
        <f>IFERROR(IF(LEN(VLOOKUP($A457,Entities!$A$1:$E$116,5,FALSE))=0,"",VLOOKUP($A457,Entities!$A$1:$E$116,5,FALSE)),"")</f>
        <v>Qualification Element Age Range</v>
      </c>
      <c r="K457" s="80" t="str">
        <f>IFERROR(IF(LEN(VLOOKUP($B457,Attributes!$A$1:$C$379,3,FALSE))=0,"",VLOOKUP($B457,Attributes!$A$1:$C$379,3,FALSE)),"")</f>
        <v>DATE</v>
      </c>
      <c r="L457" s="80" t="str">
        <f>IFERROR(IF(LEN(VLOOKUP($B457,Attributes!$A$1:$F$379,6,FALSE))=0,"",VLOOKUP($B457,Attributes!$A$1:$F$379,6,FALSE)),"")</f>
        <v/>
      </c>
      <c r="M457" s="80" t="str">
        <f>IFERROR(IF(LEN(VLOOKUP($B457,Attributes!$A$1:$G$379,7,FALSE))=0,"",VLOOKUP($B457,Attributes!$A$1:$G$379,7,FALSE)),"")</f>
        <v>The date from which the QUALIFICATION_ELEMENT_AGE_RANGE is effective.</v>
      </c>
      <c r="N457" s="80" t="str">
        <f>IFERROR(IF(LEN(VLOOKUP($B457,Attributes!$A$1:$H$379,8,FALSE))=0,"",VLOOKUP($B457,Attributes!$A$1:$H$379,8,FALSE)),"")</f>
        <v>This date should always be set but has not been marked as required in the 2018 spec for backwards compatibility. If it is not set in the xml it should be defaulted to the date component of the later QE_Effective_DateTime from the two related QEs.</v>
      </c>
      <c r="O457" s="52"/>
      <c r="P457" s="53"/>
      <c r="Q457" s="53"/>
      <c r="R457" s="53"/>
      <c r="S457" s="54"/>
      <c r="T457" s="54" t="s">
        <v>1668</v>
      </c>
      <c r="U457" s="54" t="s">
        <v>1507</v>
      </c>
      <c r="V457" s="27" t="str">
        <f t="shared" si="7"/>
        <v>OK</v>
      </c>
    </row>
    <row r="458" spans="1:22" ht="22.2" x14ac:dyDescent="0.35">
      <c r="A458" s="55" t="s">
        <v>103</v>
      </c>
      <c r="B458" s="55" t="s">
        <v>1508</v>
      </c>
      <c r="C458" s="52">
        <v>6</v>
      </c>
      <c r="D458" s="52" t="s">
        <v>8</v>
      </c>
      <c r="E458" s="52" t="s">
        <v>8</v>
      </c>
      <c r="F458" s="52" t="s">
        <v>8</v>
      </c>
      <c r="G458" s="52" t="s">
        <v>1579</v>
      </c>
      <c r="H458" s="80" t="str">
        <f>IFERROR(IF(LEN(VLOOKUP($A458,Entities!$A$1:$C$116,3,FALSE))=0,"",VLOOKUP($A458,Entities!$A$1:$C$116,3,FALSE)),"")</f>
        <v>Identifies the applicable age criteria for a QUALIFICATION ELEMENT.</v>
      </c>
      <c r="I458" s="80" t="str">
        <f>IFERROR(IF(LEN(VLOOKUP($A458,Entities!$A$1:$D$116,4,FALSE))=0,"",VLOOKUP($A458,Entities!$A$1:$D$116,4,FALSE)),"")</f>
        <v>Age Ranges are valid only for qualification element type of Scheme.</v>
      </c>
      <c r="J458" s="80" t="str">
        <f>IFERROR(IF(LEN(VLOOKUP($A458,Entities!$A$1:$E$116,5,FALSE))=0,"",VLOOKUP($A458,Entities!$A$1:$E$116,5,FALSE)),"")</f>
        <v>Qualification Element Age Range</v>
      </c>
      <c r="K458" s="80" t="str">
        <f>IFERROR(IF(LEN(VLOOKUP($B458,Attributes!$A$1:$C$379,3,FALSE))=0,"",VLOOKUP($B458,Attributes!$A$1:$C$379,3,FALSE)),"")</f>
        <v>DATE</v>
      </c>
      <c r="L458" s="80" t="str">
        <f>IFERROR(IF(LEN(VLOOKUP($B458,Attributes!$A$1:$F$379,6,FALSE))=0,"",VLOOKUP($B458,Attributes!$A$1:$F$379,6,FALSE)),"")</f>
        <v/>
      </c>
      <c r="M458" s="80" t="str">
        <f>IFERROR(IF(LEN(VLOOKUP($B458,Attributes!$A$1:$G$379,7,FALSE))=0,"",VLOOKUP($B458,Attributes!$A$1:$G$379,7,FALSE)),"")</f>
        <v>The date from which the QUALIFICATION_ELEMENT_AGE_RANGE ceases to be effective.</v>
      </c>
      <c r="N458" s="80" t="str">
        <f>IFERROR(IF(LEN(VLOOKUP($B458,Attributes!$A$1:$H$379,8,FALSE))=0,"",VLOOKUP($B458,Attributes!$A$1:$H$379,8,FALSE)),"")</f>
        <v>A QE Age Range can be effectively deleted by setting the QE_Age_Range_Eff_End_Date</v>
      </c>
      <c r="O458" s="52"/>
      <c r="P458" s="53"/>
      <c r="Q458" s="53"/>
      <c r="R458" s="53"/>
      <c r="S458" s="54"/>
      <c r="T458" s="54" t="s">
        <v>1668</v>
      </c>
      <c r="U458" s="54" t="s">
        <v>1508</v>
      </c>
      <c r="V458" s="27" t="str">
        <f t="shared" si="7"/>
        <v>OK</v>
      </c>
    </row>
    <row r="459" spans="1:22" ht="33.299999999999997" x14ac:dyDescent="0.35">
      <c r="A459" s="55" t="s">
        <v>50</v>
      </c>
      <c r="B459" s="55" t="s">
        <v>16</v>
      </c>
      <c r="C459" s="52">
        <v>1</v>
      </c>
      <c r="D459" s="52" t="s">
        <v>6</v>
      </c>
      <c r="E459" s="52" t="s">
        <v>8</v>
      </c>
      <c r="F459" s="52" t="s">
        <v>6</v>
      </c>
      <c r="G459" s="52"/>
      <c r="H459" s="80" t="str">
        <f>IFERROR(IF(LEN(VLOOKUP($A459,Entities!$A$1:$C$116,3,FALSE))=0,"",VLOOKUP($A459,Entities!$A$1:$C$116,3,FALSE)),"")</f>
        <v>A controlled list of values that denotes the type and behaviour of the specific QUALIFICATION ELEMENT. Values are "Scheme", "Award", "Learning Unit", "Pathway", "Assessable".</v>
      </c>
      <c r="I459" s="80" t="str">
        <f>IFERROR(IF(LEN(VLOOKUP($A459,Entities!$A$1:$D$116,4,FALSE))=0,"",VLOOKUP($A459,Entities!$A$1:$D$116,4,FALSE)),"")</f>
        <v/>
      </c>
      <c r="J459" s="80" t="str">
        <f>IFERROR(IF(LEN(VLOOKUP($A459,Entities!$A$1:$E$116,5,FALSE))=0,"",VLOOKUP($A459,Entities!$A$1:$E$116,5,FALSE)),"")</f>
        <v>Reference Entity</v>
      </c>
      <c r="K459" s="80" t="str">
        <f>IFERROR(IF(LEN(VLOOKUP($B459,Attributes!$A$1:$C$379,3,FALSE))=0,"",VLOOKUP($B459,Attributes!$A$1:$C$379,3,FALSE)),"")</f>
        <v>NVARCHAR(32)</v>
      </c>
      <c r="L459" s="80" t="str">
        <f>IFERROR(IF(LEN(VLOOKUP($B459,Attributes!$A$1:$F$379,6,FALSE))=0,"",VLOOKUP($B459,Attributes!$A$1:$F$379,6,FALSE)),"")</f>
        <v>Qualification_Element_Type</v>
      </c>
      <c r="M459" s="80" t="str">
        <f>IFERROR(IF(LEN(VLOOKUP($B459,Attributes!$A$1:$G$379,7,FALSE))=0,"",VLOOKUP($B459,Attributes!$A$1:$G$379,7,FALSE)),"")</f>
        <v>A controlled list of values that denotes the type and behaviour of the specific QUALIFICATION ELEMENT. Values are "Scheme", "Award", "Learning Unit", "Pathway", "Assessable".</v>
      </c>
      <c r="N459" s="80" t="str">
        <f>IFERROR(IF(LEN(VLOOKUP($B459,Attributes!$A$1:$H$379,8,FALSE))=0,"",VLOOKUP($B459,Attributes!$A$1:$H$379,8,FALSE)),"")</f>
        <v/>
      </c>
      <c r="O459" s="52"/>
      <c r="P459" s="53"/>
      <c r="Q459" s="53" t="s">
        <v>1576</v>
      </c>
      <c r="R459" s="53"/>
      <c r="S459" s="53" t="s">
        <v>1576</v>
      </c>
      <c r="T459" s="54" t="s">
        <v>1717</v>
      </c>
      <c r="U459" s="54" t="s">
        <v>16</v>
      </c>
      <c r="V459" s="27" t="str">
        <f t="shared" si="7"/>
        <v>OK</v>
      </c>
    </row>
    <row r="460" spans="1:22" ht="22.2" x14ac:dyDescent="0.35">
      <c r="A460" s="55" t="s">
        <v>206</v>
      </c>
      <c r="B460" s="55" t="s">
        <v>119</v>
      </c>
      <c r="C460" s="52">
        <v>1</v>
      </c>
      <c r="D460" s="52" t="s">
        <v>6</v>
      </c>
      <c r="E460" s="52" t="s">
        <v>6</v>
      </c>
      <c r="F460" s="52" t="s">
        <v>6</v>
      </c>
      <c r="G460" s="52"/>
      <c r="H460" s="80" t="str">
        <f>IFERROR(IF(LEN(VLOOKUP($A460,Entities!$A$1:$C$116,3,FALSE))=0,"",VLOOKUP($A460,Entities!$A$1:$C$116,3,FALSE)),"")</f>
        <v>Defines a QUALIFICATION FRAMEWORK that applies to one or more QUALIFICATION ELEMENTs.</v>
      </c>
      <c r="I460" s="80" t="str">
        <f>IFERROR(IF(LEN(VLOOKUP($A460,Entities!$A$1:$D$116,4,FALSE))=0,"",VLOOKUP($A460,Entities!$A$1:$D$116,4,FALSE)),"")</f>
        <v/>
      </c>
      <c r="J460" s="80" t="str">
        <f>IFERROR(IF(LEN(VLOOKUP($A460,Entities!$A$1:$E$116,5,FALSE))=0,"",VLOOKUP($A460,Entities!$A$1:$E$116,5,FALSE)),"")</f>
        <v>Reference Entity</v>
      </c>
      <c r="K460" s="80" t="str">
        <f>IFERROR(IF(LEN(VLOOKUP($B460,Attributes!$A$1:$C$379,3,FALSE))=0,"",VLOOKUP($B460,Attributes!$A$1:$C$379,3,FALSE)),"")</f>
        <v>NVARCHAR(32)</v>
      </c>
      <c r="L460" s="80" t="str">
        <f>IFERROR(IF(LEN(VLOOKUP($B460,Attributes!$A$1:$F$379,6,FALSE))=0,"",VLOOKUP($B460,Attributes!$A$1:$F$379,6,FALSE)),"")</f>
        <v>Party_Id_Administrator</v>
      </c>
      <c r="M460" s="80" t="str">
        <f>IFERROR(IF(LEN(VLOOKUP($B460,Attributes!$A$1:$G$379,7,FALSE))=0,"",VLOOKUP($B460,Attributes!$A$1:$G$379,7,FALSE)),"")</f>
        <v>A value that denotes and distinguishes the PARTY.</v>
      </c>
      <c r="N460" s="80" t="str">
        <f>IFERROR(IF(LEN(VLOOKUP($B460,Attributes!$A$1:$H$379,8,FALSE))=0,"",VLOOKUP($B460,Attributes!$A$1:$H$379,8,FALSE)),"")</f>
        <v/>
      </c>
      <c r="O460" s="52" t="s">
        <v>1495</v>
      </c>
      <c r="P460" s="53"/>
      <c r="Q460" s="53" t="s">
        <v>1576</v>
      </c>
      <c r="R460" s="53"/>
      <c r="S460" s="53" t="s">
        <v>1576</v>
      </c>
      <c r="T460" s="54" t="s">
        <v>1743</v>
      </c>
      <c r="U460" s="54" t="s">
        <v>119</v>
      </c>
      <c r="V460" s="27" t="str">
        <f t="shared" si="7"/>
        <v>OK</v>
      </c>
    </row>
    <row r="461" spans="1:22" ht="77.7" x14ac:dyDescent="0.35">
      <c r="A461" s="55" t="s">
        <v>206</v>
      </c>
      <c r="B461" s="55" t="s">
        <v>21</v>
      </c>
      <c r="C461" s="52">
        <v>2</v>
      </c>
      <c r="D461" s="52" t="s">
        <v>6</v>
      </c>
      <c r="E461" s="52" t="s">
        <v>6</v>
      </c>
      <c r="F461" s="52" t="s">
        <v>6</v>
      </c>
      <c r="G461" s="52"/>
      <c r="H461" s="80" t="str">
        <f>IFERROR(IF(LEN(VLOOKUP($A461,Entities!$A$1:$C$116,3,FALSE))=0,"",VLOOKUP($A461,Entities!$A$1:$C$116,3,FALSE)),"")</f>
        <v>Defines a QUALIFICATION FRAMEWORK that applies to one or more QUALIFICATION ELEMENTs.</v>
      </c>
      <c r="I461" s="80" t="str">
        <f>IFERROR(IF(LEN(VLOOKUP($A461,Entities!$A$1:$D$116,4,FALSE))=0,"",VLOOKUP($A461,Entities!$A$1:$D$116,4,FALSE)),"")</f>
        <v/>
      </c>
      <c r="J461" s="80" t="str">
        <f>IFERROR(IF(LEN(VLOOKUP($A461,Entities!$A$1:$E$116,5,FALSE))=0,"",VLOOKUP($A461,Entities!$A$1:$E$116,5,FALSE)),"")</f>
        <v>Reference Entity</v>
      </c>
      <c r="K461" s="80" t="str">
        <f>IFERROR(IF(LEN(VLOOKUP($B461,Attributes!$A$1:$C$379,3,FALSE))=0,"",VLOOKUP($B461,Attributes!$A$1:$C$379,3,FALSE)),"")</f>
        <v>NVARCHAR(50)</v>
      </c>
      <c r="L461" s="80" t="str">
        <f>IFERROR(IF(LEN(VLOOKUP($B461,Attributes!$A$1:$F$379,6,FALSE))=0,"",VLOOKUP($B461,Attributes!$A$1:$F$379,6,FALSE)),"")</f>
        <v>Qualification_Framework_Type</v>
      </c>
      <c r="M461" s="80" t="str">
        <f>IFERROR(IF(LEN(VLOOKUP($B461,Attributes!$A$1:$G$379,7,FALSE))=0,"",VLOOKUP($B461,Attributes!$A$1:$G$379,7,FALSE)),"")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E.g. "SCQF", "NQF", "QCF", "EQF", "BTEC Customised".</v>
      </c>
      <c r="N461" s="80" t="str">
        <f>IFERROR(IF(LEN(VLOOKUP($B461,Attributes!$A$1:$H$379,8,FALSE))=0,"",VLOOKUP($B461,Attributes!$A$1:$H$379,8,FALSE)),"")</f>
        <v/>
      </c>
      <c r="O461" s="52"/>
      <c r="P461" s="53"/>
      <c r="Q461" s="53" t="s">
        <v>1576</v>
      </c>
      <c r="R461" s="53"/>
      <c r="S461" s="53" t="s">
        <v>1576</v>
      </c>
      <c r="T461" s="54" t="s">
        <v>1743</v>
      </c>
      <c r="U461" s="54" t="s">
        <v>21</v>
      </c>
      <c r="V461" s="27" t="str">
        <f t="shared" si="7"/>
        <v>OK</v>
      </c>
    </row>
    <row r="462" spans="1:22" ht="22.2" x14ac:dyDescent="0.35">
      <c r="A462" s="55" t="s">
        <v>206</v>
      </c>
      <c r="B462" s="55" t="s">
        <v>503</v>
      </c>
      <c r="C462" s="52">
        <v>3</v>
      </c>
      <c r="D462" s="52" t="s">
        <v>6</v>
      </c>
      <c r="E462" s="52" t="s">
        <v>8</v>
      </c>
      <c r="F462" s="52" t="s">
        <v>6</v>
      </c>
      <c r="G462" s="52"/>
      <c r="H462" s="80" t="str">
        <f>IFERROR(IF(LEN(VLOOKUP($A462,Entities!$A$1:$C$116,3,FALSE))=0,"",VLOOKUP($A462,Entities!$A$1:$C$116,3,FALSE)),"")</f>
        <v>Defines a QUALIFICATION FRAMEWORK that applies to one or more QUALIFICATION ELEMENTs.</v>
      </c>
      <c r="I462" s="80" t="str">
        <f>IFERROR(IF(LEN(VLOOKUP($A462,Entities!$A$1:$D$116,4,FALSE))=0,"",VLOOKUP($A462,Entities!$A$1:$D$116,4,FALSE)),"")</f>
        <v/>
      </c>
      <c r="J462" s="80" t="str">
        <f>IFERROR(IF(LEN(VLOOKUP($A462,Entities!$A$1:$E$116,5,FALSE))=0,"",VLOOKUP($A462,Entities!$A$1:$E$116,5,FALSE)),"")</f>
        <v>Reference Entity</v>
      </c>
      <c r="K462" s="80" t="str">
        <f>IFERROR(IF(LEN(VLOOKUP($B462,Attributes!$A$1:$C$379,3,FALSE))=0,"",VLOOKUP($B462,Attributes!$A$1:$C$379,3,FALSE)),"")</f>
        <v>NVARCHAR(20)</v>
      </c>
      <c r="L462" s="80" t="str">
        <f>IFERROR(IF(LEN(VLOOKUP($B462,Attributes!$A$1:$F$379,6,FALSE))=0,"",VLOOKUP($B462,Attributes!$A$1:$F$379,6,FALSE)),"")</f>
        <v/>
      </c>
      <c r="M462" s="80" t="str">
        <f>IFERROR(IF(LEN(VLOOKUP($B462,Attributes!$A$1:$G$379,7,FALSE))=0,"",VLOOKUP($B462,Attributes!$A$1:$G$379,7,FALSE)),"")</f>
        <v>Identifies the framework level within a particular QUALIFICATION FRAMEWORK eg "Entry Level", "Level 1"</v>
      </c>
      <c r="N462" s="80" t="str">
        <f>IFERROR(IF(LEN(VLOOKUP($B462,Attributes!$A$1:$H$379,8,FALSE))=0,"",VLOOKUP($B462,Attributes!$A$1:$H$379,8,FALSE)),"")</f>
        <v/>
      </c>
      <c r="O462" s="52"/>
      <c r="P462" s="53"/>
      <c r="Q462" s="53" t="s">
        <v>1576</v>
      </c>
      <c r="R462" s="53"/>
      <c r="S462" s="53" t="s">
        <v>1576</v>
      </c>
      <c r="T462" s="54" t="s">
        <v>1743</v>
      </c>
      <c r="U462" s="54" t="s">
        <v>503</v>
      </c>
      <c r="V462" s="27" t="str">
        <f t="shared" si="7"/>
        <v>OK</v>
      </c>
    </row>
    <row r="463" spans="1:22" ht="22.2" x14ac:dyDescent="0.35">
      <c r="A463" s="55" t="s">
        <v>206</v>
      </c>
      <c r="B463" s="55" t="s">
        <v>207</v>
      </c>
      <c r="C463" s="52">
        <v>4</v>
      </c>
      <c r="D463" s="52" t="s">
        <v>8</v>
      </c>
      <c r="E463" s="52" t="s">
        <v>6</v>
      </c>
      <c r="F463" s="52" t="s">
        <v>8</v>
      </c>
      <c r="G463" s="52"/>
      <c r="H463" s="80" t="str">
        <f>IFERROR(IF(LEN(VLOOKUP($A463,Entities!$A$1:$C$116,3,FALSE))=0,"",VLOOKUP($A463,Entities!$A$1:$C$116,3,FALSE)),"")</f>
        <v>Defines a QUALIFICATION FRAMEWORK that applies to one or more QUALIFICATION ELEMENTs.</v>
      </c>
      <c r="I463" s="80" t="str">
        <f>IFERROR(IF(LEN(VLOOKUP($A463,Entities!$A$1:$D$116,4,FALSE))=0,"",VLOOKUP($A463,Entities!$A$1:$D$116,4,FALSE)),"")</f>
        <v/>
      </c>
      <c r="J463" s="80" t="str">
        <f>IFERROR(IF(LEN(VLOOKUP($A463,Entities!$A$1:$E$116,5,FALSE))=0,"",VLOOKUP($A463,Entities!$A$1:$E$116,5,FALSE)),"")</f>
        <v>Reference Entity</v>
      </c>
      <c r="K463" s="80" t="str">
        <f>IFERROR(IF(LEN(VLOOKUP($B463,Attributes!$A$1:$C$379,3,FALSE))=0,"",VLOOKUP($B463,Attributes!$A$1:$C$379,3,FALSE)),"")</f>
        <v>NVARCHAR(10)</v>
      </c>
      <c r="L463" s="80" t="str">
        <f>IFERROR(IF(LEN(VLOOKUP($B463,Attributes!$A$1:$F$379,6,FALSE))=0,"",VLOOKUP($B463,Attributes!$A$1:$F$379,6,FALSE)),"")</f>
        <v>Qual_Frmwrk_Level_Tier_Type</v>
      </c>
      <c r="M463" s="80" t="str">
        <f>IFERROR(IF(LEN(VLOOKUP($B463,Attributes!$A$1:$G$379,7,FALSE))=0,"",VLOOKUP($B463,Attributes!$A$1:$G$379,7,FALSE)),"")</f>
        <v>A controlled list of values that defines the tier within the QUALIFICATION FRAMEWORK. E.g. "Level", "Sub Level"</v>
      </c>
      <c r="N463" s="80" t="str">
        <f>IFERROR(IF(LEN(VLOOKUP($B463,Attributes!$A$1:$H$379,8,FALSE))=0,"",VLOOKUP($B463,Attributes!$A$1:$H$379,8,FALSE)),"")</f>
        <v/>
      </c>
      <c r="O463" s="52"/>
      <c r="P463" s="53"/>
      <c r="Q463" s="53" t="s">
        <v>1576</v>
      </c>
      <c r="R463" s="53"/>
      <c r="S463" s="53" t="s">
        <v>1576</v>
      </c>
      <c r="T463" s="54" t="s">
        <v>1743</v>
      </c>
      <c r="U463" s="54" t="s">
        <v>207</v>
      </c>
      <c r="V463" s="27" t="str">
        <f t="shared" si="7"/>
        <v>OK</v>
      </c>
    </row>
    <row r="464" spans="1:22" ht="77.7" x14ac:dyDescent="0.35">
      <c r="A464" s="55" t="s">
        <v>20</v>
      </c>
      <c r="B464" s="55" t="s">
        <v>21</v>
      </c>
      <c r="C464" s="52">
        <v>1</v>
      </c>
      <c r="D464" s="52" t="s">
        <v>6</v>
      </c>
      <c r="E464" s="52" t="s">
        <v>8</v>
      </c>
      <c r="F464" s="52" t="s">
        <v>6</v>
      </c>
      <c r="G464" s="52"/>
      <c r="H464" s="80" t="str">
        <f>IFERROR(IF(LEN(VLOOKUP($A464,Entities!$A$1:$C$116,3,FALSE))=0,"",VLOOKUP($A464,Entities!$A$1:$C$116,3,FALSE)),"")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E.g. "SCQF", "NQF", "QCF", "EQF", "BTEC Customised".</v>
      </c>
      <c r="I464" s="80" t="str">
        <f>IFERROR(IF(LEN(VLOOKUP($A464,Entities!$A$1:$D$116,4,FALSE))=0,"",VLOOKUP($A464,Entities!$A$1:$D$116,4,FALSE)),"")</f>
        <v/>
      </c>
      <c r="J464" s="80" t="str">
        <f>IFERROR(IF(LEN(VLOOKUP($A464,Entities!$A$1:$E$116,5,FALSE))=0,"",VLOOKUP($A464,Entities!$A$1:$E$116,5,FALSE)),"")</f>
        <v>Reference Entity</v>
      </c>
      <c r="K464" s="80" t="str">
        <f>IFERROR(IF(LEN(VLOOKUP($B464,Attributes!$A$1:$C$379,3,FALSE))=0,"",VLOOKUP($B464,Attributes!$A$1:$C$379,3,FALSE)),"")</f>
        <v>NVARCHAR(50)</v>
      </c>
      <c r="L464" s="80" t="str">
        <f>IFERROR(IF(LEN(VLOOKUP($B464,Attributes!$A$1:$F$379,6,FALSE))=0,"",VLOOKUP($B464,Attributes!$A$1:$F$379,6,FALSE)),"")</f>
        <v>Qualification_Framework_Type</v>
      </c>
      <c r="M464" s="80" t="str">
        <f>IFERROR(IF(LEN(VLOOKUP($B464,Attributes!$A$1:$G$379,7,FALSE))=0,"",VLOOKUP($B464,Attributes!$A$1:$G$379,7,FALSE)),"")</f>
        <v>A controlled list of values that identifies QUALIFICATION FRAMEWORK TYPEs that recognise skills and Qualifications by awarding points or credit values. The QUALIFICATION FRAMEWORK assists a LEARNER to make informed decisions about the Qualifications they want to pursue, by comparing the levels of different Qualifications and identifying different progression routes. E.g. "SCQF", "NQF", "QCF", "EQF", "BTEC Customised".</v>
      </c>
      <c r="N464" s="80" t="str">
        <f>IFERROR(IF(LEN(VLOOKUP($B464,Attributes!$A$1:$H$379,8,FALSE))=0,"",VLOOKUP($B464,Attributes!$A$1:$H$379,8,FALSE)),"")</f>
        <v/>
      </c>
      <c r="O464" s="52"/>
      <c r="P464" s="53"/>
      <c r="Q464" s="53" t="s">
        <v>1576</v>
      </c>
      <c r="R464" s="53"/>
      <c r="S464" s="53" t="s">
        <v>1576</v>
      </c>
      <c r="T464" s="54" t="s">
        <v>1719</v>
      </c>
      <c r="U464" s="54" t="s">
        <v>21</v>
      </c>
      <c r="V464" s="27" t="str">
        <f t="shared" si="7"/>
        <v>OK</v>
      </c>
    </row>
    <row r="465" spans="1:22" ht="33.299999999999997" x14ac:dyDescent="0.35">
      <c r="A465" s="55" t="s">
        <v>60</v>
      </c>
      <c r="B465" s="55" t="s">
        <v>7</v>
      </c>
      <c r="C465" s="52">
        <v>1</v>
      </c>
      <c r="D465" s="52" t="s">
        <v>6</v>
      </c>
      <c r="E465" s="52" t="s">
        <v>6</v>
      </c>
      <c r="F465" s="52" t="s">
        <v>6</v>
      </c>
      <c r="G465" s="52"/>
      <c r="H465" s="80" t="str">
        <f>IFERROR(IF(LEN(VLOOKUP($A465,Entities!$A$1:$C$116,3,FALSE))=0,"",VLOOKUP($A465,Entities!$A$1:$C$116,3,FALSE)),"")</f>
        <v>A part of a QUALIFICATION ELEMENT structure comprising interrelated attributes that describe the overall behaviour of a QUALIFICATION ELEMENT.</v>
      </c>
      <c r="I465" s="80" t="str">
        <f>IFERROR(IF(LEN(VLOOKUP($A465,Entities!$A$1:$D$116,4,FALSE))=0,"",VLOOKUP($A465,Entities!$A$1:$D$116,4,FALSE)),"")</f>
        <v/>
      </c>
      <c r="J465" s="80" t="str">
        <f>IFERROR(IF(LEN(VLOOKUP($A465,Entities!$A$1:$E$116,5,FALSE))=0,"",VLOOKUP($A465,Entities!$A$1:$E$116,5,FALSE)),"")</f>
        <v>Qualification Element</v>
      </c>
      <c r="K465" s="80" t="str">
        <f>IFERROR(IF(LEN(VLOOKUP($B465,Attributes!$A$1:$C$379,3,FALSE))=0,"",VLOOKUP($B465,Attributes!$A$1:$C$379,3,FALSE)),"")</f>
        <v>NVARCHAR(32)</v>
      </c>
      <c r="L465" s="80" t="str">
        <f>IFERROR(IF(LEN(VLOOKUP($B465,Attributes!$A$1:$F$379,6,FALSE))=0,"",VLOOKUP($B465,Attributes!$A$1:$F$379,6,FALSE)),"")</f>
        <v/>
      </c>
      <c r="M465" s="80" t="str">
        <f>IFERROR(IF(LEN(VLOOKUP($B465,Attributes!$A$1:$G$379,7,FALSE))=0,"",VLOOKUP($B465,Attributes!$A$1:$G$379,7,FALSE)),"")</f>
        <v>A value that denotes and distinguishes the PARTY.</v>
      </c>
      <c r="N465" s="80" t="str">
        <f>IFERROR(IF(LEN(VLOOKUP($B465,Attributes!$A$1:$H$379,8,FALSE))=0,"",VLOOKUP($B465,Attributes!$A$1:$H$379,8,FALSE)),"")</f>
        <v>In this case is an AWARDING ORGANISATION. 
Where the party is an awarding organisation the JCQCIC Awarding Organisation Id must be used.</v>
      </c>
      <c r="O465" s="52"/>
      <c r="P465" s="53"/>
      <c r="Q465" s="53" t="s">
        <v>424</v>
      </c>
      <c r="R465" s="53"/>
      <c r="S465" s="54"/>
      <c r="T465" s="54" t="s">
        <v>1588</v>
      </c>
      <c r="U465" s="54" t="s">
        <v>7</v>
      </c>
      <c r="V465" s="27" t="str">
        <f t="shared" si="7"/>
        <v>OK</v>
      </c>
    </row>
    <row r="466" spans="1:22" ht="33.299999999999997" x14ac:dyDescent="0.35">
      <c r="A466" s="55" t="s">
        <v>60</v>
      </c>
      <c r="B466" s="55" t="s">
        <v>15</v>
      </c>
      <c r="C466" s="52">
        <v>2</v>
      </c>
      <c r="D466" s="52" t="s">
        <v>6</v>
      </c>
      <c r="E466" s="52" t="s">
        <v>6</v>
      </c>
      <c r="F466" s="52" t="s">
        <v>6</v>
      </c>
      <c r="G466" s="52" t="s">
        <v>1579</v>
      </c>
      <c r="H466" s="80" t="str">
        <f>IFERROR(IF(LEN(VLOOKUP($A466,Entities!$A$1:$C$116,3,FALSE))=0,"",VLOOKUP($A466,Entities!$A$1:$C$116,3,FALSE)),"")</f>
        <v>A part of a QUALIFICATION ELEMENT structure comprising interrelated attributes that describe the overall behaviour of a QUALIFICATION ELEMENT.</v>
      </c>
      <c r="I466" s="80" t="str">
        <f>IFERROR(IF(LEN(VLOOKUP($A466,Entities!$A$1:$D$116,4,FALSE))=0,"",VLOOKUP($A466,Entities!$A$1:$D$116,4,FALSE)),"")</f>
        <v/>
      </c>
      <c r="J466" s="80" t="str">
        <f>IFERROR(IF(LEN(VLOOKUP($A466,Entities!$A$1:$E$116,5,FALSE))=0,"",VLOOKUP($A466,Entities!$A$1:$E$116,5,FALSE)),"")</f>
        <v>Qualification Element</v>
      </c>
      <c r="K466" s="80" t="str">
        <f>IFERROR(IF(LEN(VLOOKUP($B466,Attributes!$A$1:$C$379,3,FALSE))=0,"",VLOOKUP($B466,Attributes!$A$1:$C$379,3,FALSE)),"")</f>
        <v>NVARCHAR(50)</v>
      </c>
      <c r="L466" s="80" t="str">
        <f>IFERROR(IF(LEN(VLOOKUP($B466,Attributes!$A$1:$F$379,6,FALSE))=0,"",VLOOKUP($B466,Attributes!$A$1:$F$379,6,FALSE)),"")</f>
        <v/>
      </c>
      <c r="M466" s="80" t="str">
        <f>IFERROR(IF(LEN(VLOOKUP($B466,Attributes!$A$1:$G$379,7,FALSE))=0,"",VLOOKUP($B466,Attributes!$A$1:$G$379,7,FALSE)),"")</f>
        <v>A value that uniquely identifies a specific part of a Qualification and applies to one or more QUALIFICATION ELEMENT(s) within an AWARDING ORGANISATION.</v>
      </c>
      <c r="N466" s="80" t="str">
        <f>IFERROR(IF(LEN(VLOOKUP($B466,Attributes!$A$1:$H$379,8,FALSE))=0,"",VLOOKUP($B466,Attributes!$A$1:$H$379,8,FALSE)),"")</f>
        <v>The same value may be used for a number of QUALIFICATION ELEMENTS provided they are differentiated by Qualification_Element_Type.</v>
      </c>
      <c r="O466" s="52"/>
      <c r="P466" s="53"/>
      <c r="Q466" s="53" t="s">
        <v>424</v>
      </c>
      <c r="R466" s="53"/>
      <c r="S466" s="54" t="s">
        <v>424</v>
      </c>
      <c r="T466" s="54" t="s">
        <v>1589</v>
      </c>
      <c r="U466" s="54" t="s">
        <v>15</v>
      </c>
      <c r="V466" s="27" t="str">
        <f t="shared" si="7"/>
        <v>OK</v>
      </c>
    </row>
    <row r="467" spans="1:22" ht="33.299999999999997" x14ac:dyDescent="0.35">
      <c r="A467" s="55" t="s">
        <v>60</v>
      </c>
      <c r="B467" s="55" t="s">
        <v>16</v>
      </c>
      <c r="C467" s="52">
        <v>3</v>
      </c>
      <c r="D467" s="52" t="s">
        <v>6</v>
      </c>
      <c r="E467" s="52" t="s">
        <v>6</v>
      </c>
      <c r="F467" s="52" t="s">
        <v>6</v>
      </c>
      <c r="G467" s="52" t="s">
        <v>1579</v>
      </c>
      <c r="H467" s="80" t="str">
        <f>IFERROR(IF(LEN(VLOOKUP($A467,Entities!$A$1:$C$116,3,FALSE))=0,"",VLOOKUP($A467,Entities!$A$1:$C$116,3,FALSE)),"")</f>
        <v>A part of a QUALIFICATION ELEMENT structure comprising interrelated attributes that describe the overall behaviour of a QUALIFICATION ELEMENT.</v>
      </c>
      <c r="I467" s="80" t="str">
        <f>IFERROR(IF(LEN(VLOOKUP($A467,Entities!$A$1:$D$116,4,FALSE))=0,"",VLOOKUP($A467,Entities!$A$1:$D$116,4,FALSE)),"")</f>
        <v/>
      </c>
      <c r="J467" s="80" t="str">
        <f>IFERROR(IF(LEN(VLOOKUP($A467,Entities!$A$1:$E$116,5,FALSE))=0,"",VLOOKUP($A467,Entities!$A$1:$E$116,5,FALSE)),"")</f>
        <v>Qualification Element</v>
      </c>
      <c r="K467" s="80" t="str">
        <f>IFERROR(IF(LEN(VLOOKUP($B467,Attributes!$A$1:$C$379,3,FALSE))=0,"",VLOOKUP($B467,Attributes!$A$1:$C$379,3,FALSE)),"")</f>
        <v>NVARCHAR(32)</v>
      </c>
      <c r="L467" s="80" t="str">
        <f>IFERROR(IF(LEN(VLOOKUP($B467,Attributes!$A$1:$F$379,6,FALSE))=0,"",VLOOKUP($B467,Attributes!$A$1:$F$379,6,FALSE)),"")</f>
        <v>Qualification_Element_Type</v>
      </c>
      <c r="M467" s="80" t="str">
        <f>IFERROR(IF(LEN(VLOOKUP($B467,Attributes!$A$1:$G$379,7,FALSE))=0,"",VLOOKUP($B467,Attributes!$A$1:$G$379,7,FALSE)),"")</f>
        <v>A controlled list of values that denotes the type and behaviour of the specific QUALIFICATION ELEMENT. Values are "Scheme", "Award", "Learning Unit", "Pathway", "Assessable".</v>
      </c>
      <c r="N467" s="80" t="str">
        <f>IFERROR(IF(LEN(VLOOKUP($B467,Attributes!$A$1:$H$379,8,FALSE))=0,"",VLOOKUP($B467,Attributes!$A$1:$H$379,8,FALSE)),"")</f>
        <v/>
      </c>
      <c r="O467" s="52"/>
      <c r="P467" s="53"/>
      <c r="Q467" s="53" t="s">
        <v>424</v>
      </c>
      <c r="R467" s="53"/>
      <c r="S467" s="54" t="s">
        <v>424</v>
      </c>
      <c r="T467" s="54" t="s">
        <v>1589</v>
      </c>
      <c r="U467" s="54" t="s">
        <v>16</v>
      </c>
      <c r="V467" s="27" t="str">
        <f t="shared" si="7"/>
        <v>OK</v>
      </c>
    </row>
    <row r="468" spans="1:22" ht="33.299999999999997" x14ac:dyDescent="0.35">
      <c r="A468" s="55" t="s">
        <v>60</v>
      </c>
      <c r="B468" s="55" t="s">
        <v>61</v>
      </c>
      <c r="C468" s="52">
        <v>4</v>
      </c>
      <c r="D468" s="52" t="s">
        <v>8</v>
      </c>
      <c r="E468" s="52" t="s">
        <v>8</v>
      </c>
      <c r="F468" s="52" t="s">
        <v>8</v>
      </c>
      <c r="G468" s="52" t="s">
        <v>1579</v>
      </c>
      <c r="H468" s="80" t="str">
        <f>IFERROR(IF(LEN(VLOOKUP($A468,Entities!$A$1:$C$116,3,FALSE))=0,"",VLOOKUP($A468,Entities!$A$1:$C$116,3,FALSE)),"")</f>
        <v>A part of a QUALIFICATION ELEMENT structure comprising interrelated attributes that describe the overall behaviour of a QUALIFICATION ELEMENT.</v>
      </c>
      <c r="I468" s="80" t="str">
        <f>IFERROR(IF(LEN(VLOOKUP($A468,Entities!$A$1:$D$116,4,FALSE))=0,"",VLOOKUP($A468,Entities!$A$1:$D$116,4,FALSE)),"")</f>
        <v/>
      </c>
      <c r="J468" s="80" t="str">
        <f>IFERROR(IF(LEN(VLOOKUP($A468,Entities!$A$1:$E$116,5,FALSE))=0,"",VLOOKUP($A468,Entities!$A$1:$E$116,5,FALSE)),"")</f>
        <v>Qualification Element</v>
      </c>
      <c r="K468" s="80" t="str">
        <f>IFERROR(IF(LEN(VLOOKUP($B468,Attributes!$A$1:$C$379,3,FALSE))=0,"",VLOOKUP($B468,Attributes!$A$1:$C$379,3,FALSE)),"")</f>
        <v>INTEGER</v>
      </c>
      <c r="L468" s="80" t="str">
        <f>IFERROR(IF(LEN(VLOOKUP($B468,Attributes!$A$1:$F$379,6,FALSE))=0,"",VLOOKUP($B468,Attributes!$A$1:$F$379,6,FALSE)),"")</f>
        <v/>
      </c>
      <c r="M468" s="80" t="str">
        <f>IFERROR(IF(LEN(VLOOKUP($B468,Attributes!$A$1:$G$379,7,FALSE))=0,"",VLOOKUP($B468,Attributes!$A$1:$G$379,7,FALSE)),"")</f>
        <v>The maximum age a LEARNER can be at the time of Assessment for this QUALIFICATION ELEMENT.</v>
      </c>
      <c r="N468" s="80" t="str">
        <f>IFERROR(IF(LEN(VLOOKUP($B468,Attributes!$A$1:$H$379,8,FALSE))=0,"",VLOOKUP($B468,Attributes!$A$1:$H$379,8,FALSE)),"")</f>
        <v/>
      </c>
      <c r="O468" s="52"/>
      <c r="P468" s="53"/>
      <c r="Q468" s="53" t="s">
        <v>424</v>
      </c>
      <c r="R468" s="53"/>
      <c r="S468" s="54"/>
      <c r="T468" s="54" t="s">
        <v>1663</v>
      </c>
      <c r="U468" s="54" t="s">
        <v>61</v>
      </c>
      <c r="V468" s="27" t="str">
        <f t="shared" si="7"/>
        <v>OK</v>
      </c>
    </row>
    <row r="469" spans="1:22" ht="33.299999999999997" x14ac:dyDescent="0.35">
      <c r="A469" s="55" t="s">
        <v>60</v>
      </c>
      <c r="B469" s="55" t="s">
        <v>62</v>
      </c>
      <c r="C469" s="52">
        <v>5</v>
      </c>
      <c r="D469" s="52" t="s">
        <v>8</v>
      </c>
      <c r="E469" s="52" t="s">
        <v>8</v>
      </c>
      <c r="F469" s="52" t="s">
        <v>8</v>
      </c>
      <c r="G469" s="52" t="s">
        <v>1579</v>
      </c>
      <c r="H469" s="80" t="str">
        <f>IFERROR(IF(LEN(VLOOKUP($A469,Entities!$A$1:$C$116,3,FALSE))=0,"",VLOOKUP($A469,Entities!$A$1:$C$116,3,FALSE)),"")</f>
        <v>A part of a QUALIFICATION ELEMENT structure comprising interrelated attributes that describe the overall behaviour of a QUALIFICATION ELEMENT.</v>
      </c>
      <c r="I469" s="80" t="str">
        <f>IFERROR(IF(LEN(VLOOKUP($A469,Entities!$A$1:$D$116,4,FALSE))=0,"",VLOOKUP($A469,Entities!$A$1:$D$116,4,FALSE)),"")</f>
        <v/>
      </c>
      <c r="J469" s="80" t="str">
        <f>IFERROR(IF(LEN(VLOOKUP($A469,Entities!$A$1:$E$116,5,FALSE))=0,"",VLOOKUP($A469,Entities!$A$1:$E$116,5,FALSE)),"")</f>
        <v>Qualification Element</v>
      </c>
      <c r="K469" s="80" t="str">
        <f>IFERROR(IF(LEN(VLOOKUP($B469,Attributes!$A$1:$C$379,3,FALSE))=0,"",VLOOKUP($B469,Attributes!$A$1:$C$379,3,FALSE)),"")</f>
        <v>INTEGER</v>
      </c>
      <c r="L469" s="80" t="str">
        <f>IFERROR(IF(LEN(VLOOKUP($B469,Attributes!$A$1:$F$379,6,FALSE))=0,"",VLOOKUP($B469,Attributes!$A$1:$F$379,6,FALSE)),"")</f>
        <v/>
      </c>
      <c r="M469" s="80" t="str">
        <f>IFERROR(IF(LEN(VLOOKUP($B469,Attributes!$A$1:$G$379,7,FALSE))=0,"",VLOOKUP($B469,Attributes!$A$1:$G$379,7,FALSE)),"")</f>
        <v>The minimum age a LEARNER can be at the time of Assessment for this QUALIFICATION ELEMENT.</v>
      </c>
      <c r="N469" s="80" t="str">
        <f>IFERROR(IF(LEN(VLOOKUP($B469,Attributes!$A$1:$H$379,8,FALSE))=0,"",VLOOKUP($B469,Attributes!$A$1:$H$379,8,FALSE)),"")</f>
        <v>eg If a HGV licence is required for a Qualification</v>
      </c>
      <c r="O469" s="52"/>
      <c r="P469" s="53"/>
      <c r="Q469" s="53" t="s">
        <v>424</v>
      </c>
      <c r="R469" s="53"/>
      <c r="S469" s="54" t="s">
        <v>424</v>
      </c>
      <c r="T469" s="54" t="s">
        <v>1663</v>
      </c>
      <c r="U469" s="54" t="s">
        <v>62</v>
      </c>
      <c r="V469" s="27" t="str">
        <f t="shared" si="7"/>
        <v>OK</v>
      </c>
    </row>
    <row r="470" spans="1:22" ht="33.299999999999997" x14ac:dyDescent="0.35">
      <c r="A470" s="55" t="s">
        <v>60</v>
      </c>
      <c r="B470" s="55" t="s">
        <v>63</v>
      </c>
      <c r="C470" s="52">
        <v>6</v>
      </c>
      <c r="D470" s="52" t="s">
        <v>8</v>
      </c>
      <c r="E470" s="52" t="s">
        <v>8</v>
      </c>
      <c r="F470" s="52" t="s">
        <v>8</v>
      </c>
      <c r="G470" s="52" t="s">
        <v>1579</v>
      </c>
      <c r="H470" s="80" t="str">
        <f>IFERROR(IF(LEN(VLOOKUP($A470,Entities!$A$1:$C$116,3,FALSE))=0,"",VLOOKUP($A470,Entities!$A$1:$C$116,3,FALSE)),"")</f>
        <v>A part of a QUALIFICATION ELEMENT structure comprising interrelated attributes that describe the overall behaviour of a QUALIFICATION ELEMENT.</v>
      </c>
      <c r="I470" s="80" t="str">
        <f>IFERROR(IF(LEN(VLOOKUP($A470,Entities!$A$1:$D$116,4,FALSE))=0,"",VLOOKUP($A470,Entities!$A$1:$D$116,4,FALSE)),"")</f>
        <v/>
      </c>
      <c r="J470" s="80" t="str">
        <f>IFERROR(IF(LEN(VLOOKUP($A470,Entities!$A$1:$E$116,5,FALSE))=0,"",VLOOKUP($A470,Entities!$A$1:$E$116,5,FALSE)),"")</f>
        <v>Qualification Element</v>
      </c>
      <c r="K470" s="80" t="str">
        <f>IFERROR(IF(LEN(VLOOKUP($B470,Attributes!$A$1:$C$379,3,FALSE))=0,"",VLOOKUP($B470,Attributes!$A$1:$C$379,3,FALSE)),"")</f>
        <v>DATE</v>
      </c>
      <c r="L470" s="80" t="str">
        <f>IFERROR(IF(LEN(VLOOKUP($B470,Attributes!$A$1:$F$379,6,FALSE))=0,"",VLOOKUP($B470,Attributes!$A$1:$F$379,6,FALSE)),"")</f>
        <v/>
      </c>
      <c r="M470" s="80" t="str">
        <f>IFERROR(IF(LEN(VLOOKUP($B470,Attributes!$A$1:$G$379,7,FALSE))=0,"",VLOOKUP($B470,Attributes!$A$1:$G$379,7,FALSE)),"")</f>
        <v>The first date from which a CENTRE may start to teach this QUALIFICATION ELEMENT.</v>
      </c>
      <c r="N470" s="80" t="str">
        <f>IFERROR(IF(LEN(VLOOKUP($B470,Attributes!$A$1:$H$379,8,FALSE))=0,"",VLOOKUP($B470,Attributes!$A$1:$H$379,8,FALSE)),"")</f>
        <v>This is the earliest date that a Learning Provider may commence teaching a Scheme (qualification). Generally this will be the beginning of an academic year.</v>
      </c>
      <c r="O470" s="52"/>
      <c r="P470" s="53"/>
      <c r="Q470" s="53" t="s">
        <v>424</v>
      </c>
      <c r="R470" s="53"/>
      <c r="S470" s="54" t="s">
        <v>424</v>
      </c>
      <c r="T470" s="54" t="s">
        <v>1663</v>
      </c>
      <c r="U470" s="54" t="s">
        <v>63</v>
      </c>
      <c r="V470" s="27" t="str">
        <f t="shared" si="7"/>
        <v>OK</v>
      </c>
    </row>
    <row r="471" spans="1:22" ht="33.299999999999997" x14ac:dyDescent="0.35">
      <c r="A471" s="55" t="s">
        <v>60</v>
      </c>
      <c r="B471" s="55" t="s">
        <v>65</v>
      </c>
      <c r="C471" s="52">
        <v>7</v>
      </c>
      <c r="D471" s="52" t="s">
        <v>8</v>
      </c>
      <c r="E471" s="52" t="s">
        <v>8</v>
      </c>
      <c r="F471" s="52" t="s">
        <v>8</v>
      </c>
      <c r="G471" s="52" t="s">
        <v>1579</v>
      </c>
      <c r="H471" s="80" t="str">
        <f>IFERROR(IF(LEN(VLOOKUP($A471,Entities!$A$1:$C$116,3,FALSE))=0,"",VLOOKUP($A471,Entities!$A$1:$C$116,3,FALSE)),"")</f>
        <v>A part of a QUALIFICATION ELEMENT structure comprising interrelated attributes that describe the overall behaviour of a QUALIFICATION ELEMENT.</v>
      </c>
      <c r="I471" s="80" t="str">
        <f>IFERROR(IF(LEN(VLOOKUP($A471,Entities!$A$1:$D$116,4,FALSE))=0,"",VLOOKUP($A471,Entities!$A$1:$D$116,4,FALSE)),"")</f>
        <v/>
      </c>
      <c r="J471" s="80" t="str">
        <f>IFERROR(IF(LEN(VLOOKUP($A471,Entities!$A$1:$E$116,5,FALSE))=0,"",VLOOKUP($A471,Entities!$A$1:$E$116,5,FALSE)),"")</f>
        <v>Qualification Element</v>
      </c>
      <c r="K471" s="80" t="str">
        <f>IFERROR(IF(LEN(VLOOKUP($B471,Attributes!$A$1:$C$379,3,FALSE))=0,"",VLOOKUP($B471,Attributes!$A$1:$C$379,3,FALSE)),"")</f>
        <v>DATE</v>
      </c>
      <c r="L471" s="80" t="str">
        <f>IFERROR(IF(LEN(VLOOKUP($B471,Attributes!$A$1:$F$379,6,FALSE))=0,"",VLOOKUP($B471,Attributes!$A$1:$F$379,6,FALSE)),"")</f>
        <v/>
      </c>
      <c r="M471" s="80" t="str">
        <f>IFERROR(IF(LEN(VLOOKUP($B471,Attributes!$A$1:$G$379,7,FALSE))=0,"",VLOOKUP($B471,Attributes!$A$1:$G$379,7,FALSE)),"")</f>
        <v>The date up to which a CENTRE may teach this QUALIFICATION ELEMENT.</v>
      </c>
      <c r="N471" s="80" t="str">
        <f>IFERROR(IF(LEN(VLOOKUP($B471,Attributes!$A$1:$H$379,8,FALSE))=0,"",VLOOKUP($B471,Attributes!$A$1:$H$379,8,FALSE)),"")</f>
        <v xml:space="preserve">This is the last date that a Learning Provider may teach a scheme (qualification). </v>
      </c>
      <c r="O471" s="52"/>
      <c r="P471" s="53"/>
      <c r="Q471" s="53" t="s">
        <v>424</v>
      </c>
      <c r="R471" s="53"/>
      <c r="S471" s="54" t="s">
        <v>424</v>
      </c>
      <c r="T471" s="54" t="s">
        <v>1663</v>
      </c>
      <c r="U471" s="54" t="s">
        <v>65</v>
      </c>
      <c r="V471" s="27" t="str">
        <f t="shared" si="7"/>
        <v>OK</v>
      </c>
    </row>
    <row r="472" spans="1:22" ht="33.299999999999997" x14ac:dyDescent="0.35">
      <c r="A472" s="55" t="s">
        <v>60</v>
      </c>
      <c r="B472" s="55" t="s">
        <v>67</v>
      </c>
      <c r="C472" s="52">
        <v>8</v>
      </c>
      <c r="D472" s="52" t="s">
        <v>8</v>
      </c>
      <c r="E472" s="52" t="s">
        <v>8</v>
      </c>
      <c r="F472" s="52" t="s">
        <v>8</v>
      </c>
      <c r="G472" s="52" t="s">
        <v>1579</v>
      </c>
      <c r="H472" s="80" t="str">
        <f>IFERROR(IF(LEN(VLOOKUP($A472,Entities!$A$1:$C$116,3,FALSE))=0,"",VLOOKUP($A472,Entities!$A$1:$C$116,3,FALSE)),"")</f>
        <v>A part of a QUALIFICATION ELEMENT structure comprising interrelated attributes that describe the overall behaviour of a QUALIFICATION ELEMENT.</v>
      </c>
      <c r="I472" s="80" t="str">
        <f>IFERROR(IF(LEN(VLOOKUP($A472,Entities!$A$1:$D$116,4,FALSE))=0,"",VLOOKUP($A472,Entities!$A$1:$D$116,4,FALSE)),"")</f>
        <v/>
      </c>
      <c r="J472" s="80" t="str">
        <f>IFERROR(IF(LEN(VLOOKUP($A472,Entities!$A$1:$E$116,5,FALSE))=0,"",VLOOKUP($A472,Entities!$A$1:$E$116,5,FALSE)),"")</f>
        <v>Qualification Element</v>
      </c>
      <c r="K472" s="80" t="str">
        <f>IFERROR(IF(LEN(VLOOKUP($B472,Attributes!$A$1:$C$379,3,FALSE))=0,"",VLOOKUP($B472,Attributes!$A$1:$C$379,3,FALSE)),"")</f>
        <v>NVARCHAR(400)</v>
      </c>
      <c r="L472" s="80" t="str">
        <f>IFERROR(IF(LEN(VLOOKUP($B472,Attributes!$A$1:$F$379,6,FALSE))=0,"",VLOOKUP($B472,Attributes!$A$1:$F$379,6,FALSE)),"")</f>
        <v/>
      </c>
      <c r="M472" s="80" t="str">
        <f>IFERROR(IF(LEN(VLOOKUP($B472,Attributes!$A$1:$G$379,7,FALSE))=0,"",VLOOKUP($B472,Attributes!$A$1:$G$379,7,FALSE)),"")</f>
        <v>Contains the text of the Authentication agreement, specific to this QUALIFICATION ELEMENT, to which the CENTRE is agreeing when a QE OUTCOME is authenticated.</v>
      </c>
      <c r="N472" s="80" t="str">
        <f>IFERROR(IF(LEN(VLOOKUP($B472,Attributes!$A$1:$H$379,8,FALSE))=0,"",VLOOKUP($B472,Attributes!$A$1:$H$379,8,FALSE)),"")</f>
        <v>This text will be provided by the AO in the Product Catalogue as part of a regulatory requirement for Centres to confirm that regulations have been adhered to when learners created, and centres have assessed controlled assessment or coursework. It must be displayed to MIS users who are capturing centre assessed outcomes.</v>
      </c>
      <c r="O472" s="52"/>
      <c r="P472" s="53"/>
      <c r="Q472" s="53" t="s">
        <v>424</v>
      </c>
      <c r="R472" s="53"/>
      <c r="S472" s="54" t="s">
        <v>424</v>
      </c>
      <c r="T472" s="54" t="s">
        <v>1663</v>
      </c>
      <c r="U472" s="54" t="s">
        <v>67</v>
      </c>
      <c r="V472" s="27" t="str">
        <f t="shared" si="7"/>
        <v>OK</v>
      </c>
    </row>
    <row r="473" spans="1:22" ht="66.599999999999994" x14ac:dyDescent="0.35">
      <c r="A473" s="55" t="s">
        <v>60</v>
      </c>
      <c r="B473" s="55" t="s">
        <v>68</v>
      </c>
      <c r="C473" s="52">
        <v>9</v>
      </c>
      <c r="D473" s="52" t="s">
        <v>8</v>
      </c>
      <c r="E473" s="52" t="s">
        <v>8</v>
      </c>
      <c r="F473" s="52" t="s">
        <v>8</v>
      </c>
      <c r="G473" s="52" t="s">
        <v>1579</v>
      </c>
      <c r="H473" s="80" t="str">
        <f>IFERROR(IF(LEN(VLOOKUP($A473,Entities!$A$1:$C$116,3,FALSE))=0,"",VLOOKUP($A473,Entities!$A$1:$C$116,3,FALSE)),"")</f>
        <v>A part of a QUALIFICATION ELEMENT structure comprising interrelated attributes that describe the overall behaviour of a QUALIFICATION ELEMENT.</v>
      </c>
      <c r="I473" s="80" t="str">
        <f>IFERROR(IF(LEN(VLOOKUP($A473,Entities!$A$1:$D$116,4,FALSE))=0,"",VLOOKUP($A473,Entities!$A$1:$D$116,4,FALSE)),"")</f>
        <v/>
      </c>
      <c r="J473" s="80" t="str">
        <f>IFERROR(IF(LEN(VLOOKUP($A473,Entities!$A$1:$E$116,5,FALSE))=0,"",VLOOKUP($A473,Entities!$A$1:$E$116,5,FALSE)),"")</f>
        <v>Qualification Element</v>
      </c>
      <c r="K473" s="80" t="str">
        <f>IFERROR(IF(LEN(VLOOKUP($B473,Attributes!$A$1:$C$379,3,FALSE))=0,"",VLOOKUP($B473,Attributes!$A$1:$C$379,3,FALSE)),"")</f>
        <v>BOOLEAN</v>
      </c>
      <c r="L473" s="80" t="str">
        <f>IFERROR(IF(LEN(VLOOKUP($B473,Attributes!$A$1:$F$379,6,FALSE))=0,"",VLOOKUP($B473,Attributes!$A$1:$F$379,6,FALSE)),"")</f>
        <v/>
      </c>
      <c r="M473" s="80" t="str">
        <f>IFERROR(IF(LEN(VLOOKUP($B473,Attributes!$A$1:$G$379,7,FALSE))=0,"",VLOOKUP($B473,Attributes!$A$1:$G$379,7,FALSE)),"")</f>
        <v>Indicates whether the QUALIFICATION ELEMENT is Series based.</v>
      </c>
      <c r="N473" s="80" t="str">
        <f>IFERROR(IF(LEN(VLOOKUP($B473,Attributes!$A$1:$H$379,8,FALSE))=0,"",VLOOKUP($B473,Attributes!$A$1:$H$379,8,FALSE)),"")</f>
        <v xml:space="preserve">This scheme level attribute must be populated in all cases where the assessments available within the scheme are series based. It must not be populated for on-demand products. Where this flag is populated, the actual availability series can be identified by referencing either the QE_Availability_Label or the QEA_Effective_Start_Date_Time eg for a June 2015 series these would be populated with June 2015 and 1st June 2015 (the time element of QEA_Effective_Start_Date_Time can be ignored but see the business rule for this attribute for potential variations based on the time zone designator and one second offsets which will be used by some awarding organisations.) </v>
      </c>
      <c r="O473" s="52"/>
      <c r="P473" s="53"/>
      <c r="Q473" s="53" t="s">
        <v>424</v>
      </c>
      <c r="R473" s="53"/>
      <c r="S473" s="54" t="s">
        <v>424</v>
      </c>
      <c r="T473" s="54" t="s">
        <v>1663</v>
      </c>
      <c r="U473" s="54" t="s">
        <v>68</v>
      </c>
      <c r="V473" s="27" t="str">
        <f t="shared" si="7"/>
        <v>OK</v>
      </c>
    </row>
    <row r="474" spans="1:22" ht="33.299999999999997" x14ac:dyDescent="0.35">
      <c r="A474" s="55" t="s">
        <v>60</v>
      </c>
      <c r="B474" s="55" t="s">
        <v>906</v>
      </c>
      <c r="C474" s="52">
        <v>10</v>
      </c>
      <c r="D474" s="52" t="s">
        <v>8</v>
      </c>
      <c r="E474" s="52" t="s">
        <v>6</v>
      </c>
      <c r="F474" s="52" t="s">
        <v>8</v>
      </c>
      <c r="G474" s="52" t="s">
        <v>1579</v>
      </c>
      <c r="H474" s="80" t="str">
        <f>IFERROR(IF(LEN(VLOOKUP($A474,Entities!$A$1:$C$116,3,FALSE))=0,"",VLOOKUP($A474,Entities!$A$1:$C$116,3,FALSE)),"")</f>
        <v>A part of a QUALIFICATION ELEMENT structure comprising interrelated attributes that describe the overall behaviour of a QUALIFICATION ELEMENT.</v>
      </c>
      <c r="I474" s="80" t="str">
        <f>IFERROR(IF(LEN(VLOOKUP($A474,Entities!$A$1:$D$116,4,FALSE))=0,"",VLOOKUP($A474,Entities!$A$1:$D$116,4,FALSE)),"")</f>
        <v/>
      </c>
      <c r="J474" s="80" t="str">
        <f>IFERROR(IF(LEN(VLOOKUP($A474,Entities!$A$1:$E$116,5,FALSE))=0,"",VLOOKUP($A474,Entities!$A$1:$E$116,5,FALSE)),"")</f>
        <v>Qualification Element</v>
      </c>
      <c r="K474" s="80" t="str">
        <f>IFERROR(IF(LEN(VLOOKUP($B474,Attributes!$A$1:$C$379,3,FALSE))=0,"",VLOOKUP($B474,Attributes!$A$1:$C$379,3,FALSE)),"")</f>
        <v>VARCHAR(600)</v>
      </c>
      <c r="L474" s="80" t="str">
        <f>IFERROR(IF(LEN(VLOOKUP($B474,Attributes!$A$1:$F$379,6,FALSE))=0,"",VLOOKUP($B474,Attributes!$A$1:$F$379,6,FALSE)),"")</f>
        <v/>
      </c>
      <c r="M474" s="80" t="str">
        <f>IFERROR(IF(LEN(VLOOKUP($B474,Attributes!$A$1:$G$379,7,FALSE))=0,"",VLOOKUP($B474,Attributes!$A$1:$G$379,7,FALSE)),"")</f>
        <v>A value that denotes and distinguishes the LOCATOR.</v>
      </c>
      <c r="N474" s="80" t="str">
        <f>IFERROR(IF(LEN(VLOOKUP($B474,Attributes!$A$1:$H$379,8,FALSE))=0,"",VLOOKUP($B474,Attributes!$A$1:$H$379,8,FALSE)),"")</f>
        <v>Contains a hyperlink to the Awarding Organisation's specification for the scheme.
The hyperlink is the same as the specification on Ofqual's register.
Note that in xsd 9.3 this is marked as "not used by A2C"</v>
      </c>
      <c r="O474" s="52"/>
      <c r="P474" s="53"/>
      <c r="Q474" s="53" t="s">
        <v>424</v>
      </c>
      <c r="R474" s="53"/>
      <c r="S474" s="54" t="s">
        <v>424</v>
      </c>
      <c r="T474" s="54" t="s">
        <v>1663</v>
      </c>
      <c r="U474" s="54" t="s">
        <v>906</v>
      </c>
      <c r="V474" s="27" t="str">
        <f t="shared" si="7"/>
        <v>OK</v>
      </c>
    </row>
    <row r="475" spans="1:22" ht="44.4" x14ac:dyDescent="0.35">
      <c r="A475" s="55" t="s">
        <v>60</v>
      </c>
      <c r="B475" s="55" t="s">
        <v>70</v>
      </c>
      <c r="C475" s="52">
        <v>11</v>
      </c>
      <c r="D475" s="52" t="s">
        <v>8</v>
      </c>
      <c r="E475" s="52" t="s">
        <v>8</v>
      </c>
      <c r="F475" s="52" t="s">
        <v>8</v>
      </c>
      <c r="G475" s="52" t="s">
        <v>1579</v>
      </c>
      <c r="H475" s="80" t="str">
        <f>IFERROR(IF(LEN(VLOOKUP($A475,Entities!$A$1:$C$116,3,FALSE))=0,"",VLOOKUP($A475,Entities!$A$1:$C$116,3,FALSE)),"")</f>
        <v>A part of a QUALIFICATION ELEMENT structure comprising interrelated attributes that describe the overall behaviour of a QUALIFICATION ELEMENT.</v>
      </c>
      <c r="I475" s="80" t="str">
        <f>IFERROR(IF(LEN(VLOOKUP($A475,Entities!$A$1:$D$116,4,FALSE))=0,"",VLOOKUP($A475,Entities!$A$1:$D$116,4,FALSE)),"")</f>
        <v/>
      </c>
      <c r="J475" s="80" t="str">
        <f>IFERROR(IF(LEN(VLOOKUP($A475,Entities!$A$1:$E$116,5,FALSE))=0,"",VLOOKUP($A475,Entities!$A$1:$E$116,5,FALSE)),"")</f>
        <v>Qualification Element</v>
      </c>
      <c r="K475" s="80" t="str">
        <f>IFERROR(IF(LEN(VLOOKUP($B475,Attributes!$A$1:$C$379,3,FALSE))=0,"",VLOOKUP($B475,Attributes!$A$1:$C$379,3,FALSE)),"")</f>
        <v>BOOLEAN</v>
      </c>
      <c r="L475" s="80" t="str">
        <f>IFERROR(IF(LEN(VLOOKUP($B475,Attributes!$A$1:$F$379,6,FALSE))=0,"",VLOOKUP($B475,Attributes!$A$1:$F$379,6,FALSE)),"")</f>
        <v/>
      </c>
      <c r="M475" s="80" t="str">
        <f>IFERROR(IF(LEN(VLOOKUP($B475,Attributes!$A$1:$G$379,7,FALSE))=0,"",VLOOKUP($B475,Attributes!$A$1:$G$379,7,FALSE)),"")</f>
        <v>Indicates that a Date of Birth is required to be specified for any Learner Booking associated with this Qualification.</v>
      </c>
      <c r="N475" s="80" t="str">
        <f>IFERROR(IF(LEN(VLOOKUP($B475,Attributes!$A$1:$H$379,8,FALSE))=0,"",VLOOKUP($B475,Attributes!$A$1:$H$379,8,FALSE)),"")</f>
        <v>All requirements for learner data which are specified at scheme level; ie date of birth and legal sex type, should be treated as applying to all QEs within that scheme. 
If the required learner data was not included with previously submitted learner details, the Amend Learner Details transaction should be used to submit any additional attributes required - see Rule O23.</v>
      </c>
      <c r="O475" s="52"/>
      <c r="P475" s="53"/>
      <c r="Q475" s="53"/>
      <c r="R475" s="53"/>
      <c r="S475" s="54"/>
      <c r="T475" s="54" t="s">
        <v>1663</v>
      </c>
      <c r="U475" s="54" t="s">
        <v>70</v>
      </c>
      <c r="V475" s="27" t="str">
        <f t="shared" si="7"/>
        <v>OK</v>
      </c>
    </row>
    <row r="476" spans="1:22" ht="44.4" x14ac:dyDescent="0.35">
      <c r="A476" s="55" t="s">
        <v>60</v>
      </c>
      <c r="B476" s="55" t="s">
        <v>347</v>
      </c>
      <c r="C476" s="52">
        <v>12</v>
      </c>
      <c r="D476" s="52" t="s">
        <v>8</v>
      </c>
      <c r="E476" s="52" t="s">
        <v>8</v>
      </c>
      <c r="F476" s="52" t="s">
        <v>8</v>
      </c>
      <c r="G476" s="52" t="s">
        <v>1579</v>
      </c>
      <c r="H476" s="80" t="str">
        <f>IFERROR(IF(LEN(VLOOKUP($A476,Entities!$A$1:$C$116,3,FALSE))=0,"",VLOOKUP($A476,Entities!$A$1:$C$116,3,FALSE)),"")</f>
        <v>A part of a QUALIFICATION ELEMENT structure comprising interrelated attributes that describe the overall behaviour of a QUALIFICATION ELEMENT.</v>
      </c>
      <c r="I476" s="80" t="str">
        <f>IFERROR(IF(LEN(VLOOKUP($A476,Entities!$A$1:$D$116,4,FALSE))=0,"",VLOOKUP($A476,Entities!$A$1:$D$116,4,FALSE)),"")</f>
        <v/>
      </c>
      <c r="J476" s="80" t="str">
        <f>IFERROR(IF(LEN(VLOOKUP($A476,Entities!$A$1:$E$116,5,FALSE))=0,"",VLOOKUP($A476,Entities!$A$1:$E$116,5,FALSE)),"")</f>
        <v>Qualification Element</v>
      </c>
      <c r="K476" s="80" t="str">
        <f>IFERROR(IF(LEN(VLOOKUP($B476,Attributes!$A$1:$C$379,3,FALSE))=0,"",VLOOKUP($B476,Attributes!$A$1:$C$379,3,FALSE)),"")</f>
        <v>BOOLEAN</v>
      </c>
      <c r="L476" s="80" t="str">
        <f>IFERROR(IF(LEN(VLOOKUP($B476,Attributes!$A$1:$F$379,6,FALSE))=0,"",VLOOKUP($B476,Attributes!$A$1:$F$379,6,FALSE)),"")</f>
        <v/>
      </c>
      <c r="M476" s="80" t="str">
        <f>IFERROR(IF(LEN(VLOOKUP($B476,Attributes!$A$1:$G$379,7,FALSE))=0,"",VLOOKUP($B476,Attributes!$A$1:$G$379,7,FALSE)),"")</f>
        <v>Indicates that the LEGAL SEX TYPE is required to be specified for the LEARNER for this Qualification.</v>
      </c>
      <c r="N476" s="80" t="str">
        <f>IFERROR(IF(LEN(VLOOKUP($B476,Attributes!$A$1:$H$379,8,FALSE))=0,"",VLOOKUP($B476,Attributes!$A$1:$H$379,8,FALSE)),"")</f>
        <v>All requirements for learner data which are specified at scheme level; ie date of birth and legal sex type, should be treated as applying to all QEs within that scheme. 
If the required learner data was not included with previously submitted learner details, the Amend Learner Details transaction should be used to submit any additional attributes required - see Rule O23.</v>
      </c>
      <c r="O476" s="52"/>
      <c r="P476" s="53"/>
      <c r="Q476" s="53" t="s">
        <v>424</v>
      </c>
      <c r="R476" s="53"/>
      <c r="S476" s="54"/>
      <c r="T476" s="54" t="s">
        <v>1663</v>
      </c>
      <c r="U476" s="54" t="s">
        <v>347</v>
      </c>
      <c r="V476" s="27" t="str">
        <f t="shared" si="7"/>
        <v>OK</v>
      </c>
    </row>
    <row r="477" spans="1:22" ht="55.5" x14ac:dyDescent="0.35">
      <c r="A477" s="55" t="s">
        <v>60</v>
      </c>
      <c r="B477" s="55" t="s">
        <v>66</v>
      </c>
      <c r="C477" s="52">
        <v>13</v>
      </c>
      <c r="D477" s="52" t="s">
        <v>8</v>
      </c>
      <c r="E477" s="52" t="s">
        <v>8</v>
      </c>
      <c r="F477" s="52" t="s">
        <v>8</v>
      </c>
      <c r="G477" s="52" t="s">
        <v>1579</v>
      </c>
      <c r="H477" s="80" t="str">
        <f>IFERROR(IF(LEN(VLOOKUP($A477,Entities!$A$1:$C$116,3,FALSE))=0,"",VLOOKUP($A477,Entities!$A$1:$C$116,3,FALSE)),"")</f>
        <v>A part of a QUALIFICATION ELEMENT structure comprising interrelated attributes that describe the overall behaviour of a QUALIFICATION ELEMENT.</v>
      </c>
      <c r="I477" s="80" t="str">
        <f>IFERROR(IF(LEN(VLOOKUP($A477,Entities!$A$1:$D$116,4,FALSE))=0,"",VLOOKUP($A477,Entities!$A$1:$D$116,4,FALSE)),"")</f>
        <v/>
      </c>
      <c r="J477" s="80" t="str">
        <f>IFERROR(IF(LEN(VLOOKUP($A477,Entities!$A$1:$E$116,5,FALSE))=0,"",VLOOKUP($A477,Entities!$A$1:$E$116,5,FALSE)),"")</f>
        <v>Qualification Element</v>
      </c>
      <c r="K477" s="80" t="str">
        <f>IFERROR(IF(LEN(VLOOKUP($B477,Attributes!$A$1:$C$379,3,FALSE))=0,"",VLOOKUP($B477,Attributes!$A$1:$C$379,3,FALSE)),"")</f>
        <v>NVARCHAR(3000)</v>
      </c>
      <c r="L477" s="80" t="str">
        <f>IFERROR(IF(LEN(VLOOKUP($B477,Attributes!$A$1:$F$379,6,FALSE))=0,"",VLOOKUP($B477,Attributes!$A$1:$F$379,6,FALSE)),"")</f>
        <v/>
      </c>
      <c r="M477" s="80" t="str">
        <f>IFERROR(IF(LEN(VLOOKUP($B477,Attributes!$A$1:$G$379,7,FALSE))=0,"",VLOOKUP($B477,Attributes!$A$1:$G$379,7,FALSE)),"")</f>
        <v>Text description of the intended first date and subsequent dates when parts of the Qualification will be offered. It is not a definitive statement of availability. Specific instances of the QE AVAILABILITY will determine whether an AWARD or LEARNING UNIT is available.</v>
      </c>
      <c r="N477" s="80" t="str">
        <f>IFERROR(IF(LEN(VLOOKUP($B477,Attributes!$A$1:$H$379,8,FALSE))=0,"",VLOOKUP($B477,Attributes!$A$1:$H$379,8,FALSE)),"")</f>
        <v/>
      </c>
      <c r="O477" s="52"/>
      <c r="P477" s="53"/>
      <c r="Q477" s="53" t="s">
        <v>424</v>
      </c>
      <c r="R477" s="53"/>
      <c r="S477" s="54" t="s">
        <v>424</v>
      </c>
      <c r="T477" s="54" t="s">
        <v>1663</v>
      </c>
      <c r="U477" s="54" t="s">
        <v>66</v>
      </c>
      <c r="V477" s="27" t="str">
        <f t="shared" si="7"/>
        <v>OK</v>
      </c>
    </row>
    <row r="478" spans="1:22" ht="33.299999999999997" x14ac:dyDescent="0.35">
      <c r="A478" s="55" t="s">
        <v>214</v>
      </c>
      <c r="B478" s="55" t="s">
        <v>197</v>
      </c>
      <c r="C478" s="52">
        <v>1</v>
      </c>
      <c r="D478" s="52" t="s">
        <v>6</v>
      </c>
      <c r="E478" s="52" t="s">
        <v>8</v>
      </c>
      <c r="F478" s="52" t="s">
        <v>6</v>
      </c>
      <c r="G478" s="52"/>
      <c r="H478" s="80" t="str">
        <f>IFERROR(IF(LEN(VLOOKUP($A478,Entities!$A$1:$C$116,3,FALSE))=0,"",VLOOKUP($A478,Entities!$A$1:$C$116,3,FALSE)),"")</f>
        <v>A controlled list of values that indicates that a STUDY GUIDE or QUALIFICATION book is freely available and what format(s) it is available in. E.g. "Paper", "Electronic", "Paper and Electronic".</v>
      </c>
      <c r="I478" s="80" t="str">
        <f>IFERROR(IF(LEN(VLOOKUP($A478,Entities!$A$1:$D$116,4,FALSE))=0,"",VLOOKUP($A478,Entities!$A$1:$D$116,4,FALSE)),"")</f>
        <v/>
      </c>
      <c r="J478" s="80" t="str">
        <f>IFERROR(IF(LEN(VLOOKUP($A478,Entities!$A$1:$E$116,5,FALSE))=0,"",VLOOKUP($A478,Entities!$A$1:$E$116,5,FALSE)),"")</f>
        <v>Reference Entity</v>
      </c>
      <c r="K478" s="80" t="str">
        <f>IFERROR(IF(LEN(VLOOKUP($B478,Attributes!$A$1:$C$379,3,FALSE))=0,"",VLOOKUP($B478,Attributes!$A$1:$C$379,3,FALSE)),"")</f>
        <v>NVARCHAR(20)</v>
      </c>
      <c r="L478" s="80" t="str">
        <f>IFERROR(IF(LEN(VLOOKUP($B478,Attributes!$A$1:$F$379,6,FALSE))=0,"",VLOOKUP($B478,Attributes!$A$1:$F$379,6,FALSE)),"")</f>
        <v>Study_Guide_Available_Type</v>
      </c>
      <c r="M478" s="80" t="str">
        <f>IFERROR(IF(LEN(VLOOKUP($B478,Attributes!$A$1:$G$379,7,FALSE))=0,"",VLOOKUP($B478,Attributes!$A$1:$G$379,7,FALSE)),"")</f>
        <v>A controlled list of values that indicates that a STUDY GUIDE or QUALIFICATION book is freely available and what format(s) it is available in. E.g. "Paper", "Electronic", "Paper and Electronic".</v>
      </c>
      <c r="N478" s="80" t="str">
        <f>IFERROR(IF(LEN(VLOOKUP($B478,Attributes!$A$1:$H$379,8,FALSE))=0,"",VLOOKUP($B478,Attributes!$A$1:$H$379,8,FALSE)),"")</f>
        <v/>
      </c>
      <c r="O478" s="52"/>
      <c r="P478" s="53"/>
      <c r="Q478" s="53" t="s">
        <v>1576</v>
      </c>
      <c r="R478" s="53"/>
      <c r="S478" s="53" t="s">
        <v>1576</v>
      </c>
      <c r="T478" s="54" t="s">
        <v>1720</v>
      </c>
      <c r="U478" s="54" t="s">
        <v>197</v>
      </c>
      <c r="V478" s="27" t="str">
        <f t="shared" si="7"/>
        <v>OK</v>
      </c>
    </row>
    <row r="479" spans="1:22" ht="22.2" x14ac:dyDescent="0.35">
      <c r="A479" s="55" t="s">
        <v>85</v>
      </c>
      <c r="B479" s="55" t="s">
        <v>86</v>
      </c>
      <c r="C479" s="52">
        <v>1</v>
      </c>
      <c r="D479" s="52" t="s">
        <v>6</v>
      </c>
      <c r="E479" s="52" t="s">
        <v>8</v>
      </c>
      <c r="F479" s="52" t="s">
        <v>6</v>
      </c>
      <c r="G479" s="52"/>
      <c r="H479" s="80" t="str">
        <f>IFERROR(IF(LEN(VLOOKUP($A479,Entities!$A$1:$C$116,3,FALSE))=0,"",VLOOKUP($A479,Entities!$A$1:$C$116,3,FALSE)),"")</f>
        <v>A controlled list of values that identifies the format that a Study Guide is available in. For example, "AO guide", "ISBN", "URL".</v>
      </c>
      <c r="I479" s="80" t="str">
        <f>IFERROR(IF(LEN(VLOOKUP($A479,Entities!$A$1:$D$116,4,FALSE))=0,"",VLOOKUP($A479,Entities!$A$1:$D$116,4,FALSE)),"")</f>
        <v/>
      </c>
      <c r="J479" s="80" t="str">
        <f>IFERROR(IF(LEN(VLOOKUP($A479,Entities!$A$1:$E$116,5,FALSE))=0,"",VLOOKUP($A479,Entities!$A$1:$E$116,5,FALSE)),"")</f>
        <v>Reference Entity</v>
      </c>
      <c r="K479" s="80" t="str">
        <f>IFERROR(IF(LEN(VLOOKUP($B479,Attributes!$A$1:$C$379,3,FALSE))=0,"",VLOOKUP($B479,Attributes!$A$1:$C$379,3,FALSE)),"")</f>
        <v>NVARCHAR(32)</v>
      </c>
      <c r="L479" s="80" t="str">
        <f>IFERROR(IF(LEN(VLOOKUP($B479,Attributes!$A$1:$F$379,6,FALSE))=0,"",VLOOKUP($B479,Attributes!$A$1:$F$379,6,FALSE)),"")</f>
        <v>Study_Guide_Reference_Type</v>
      </c>
      <c r="M479" s="80" t="str">
        <f>IFERROR(IF(LEN(VLOOKUP($B479,Attributes!$A$1:$G$379,7,FALSE))=0,"",VLOOKUP($B479,Attributes!$A$1:$G$379,7,FALSE)),"")</f>
        <v>A controlled list of values that identifies the format that a Study Guide is available in. For example, "AO guide", "ISBN", "URL".</v>
      </c>
      <c r="N479" s="80" t="str">
        <f>IFERROR(IF(LEN(VLOOKUP($B479,Attributes!$A$1:$H$379,8,FALSE))=0,"",VLOOKUP($B479,Attributes!$A$1:$H$379,8,FALSE)),"")</f>
        <v/>
      </c>
      <c r="O479" s="52"/>
      <c r="P479" s="53"/>
      <c r="Q479" s="53" t="s">
        <v>1576</v>
      </c>
      <c r="R479" s="53"/>
      <c r="S479" s="53" t="s">
        <v>1576</v>
      </c>
      <c r="T479" s="54" t="s">
        <v>1721</v>
      </c>
      <c r="U479" s="54" t="s">
        <v>86</v>
      </c>
      <c r="V479" s="27" t="str">
        <f t="shared" si="7"/>
        <v>OK</v>
      </c>
    </row>
    <row r="480" spans="1:22" ht="33.299999999999997" x14ac:dyDescent="0.35">
      <c r="A480" s="55" t="s">
        <v>543</v>
      </c>
      <c r="B480" s="55" t="s">
        <v>508</v>
      </c>
      <c r="C480" s="52">
        <v>1</v>
      </c>
      <c r="D480" s="52" t="s">
        <v>6</v>
      </c>
      <c r="E480" s="52" t="s">
        <v>6</v>
      </c>
      <c r="F480" s="52" t="s">
        <v>6</v>
      </c>
      <c r="G480" s="52"/>
      <c r="H480" s="80" t="str">
        <f>IFERROR(IF(LEN(VLOOKUP($A480,Entities!$A$1:$C$116,3,FALSE))=0,"",VLOOKUP($A480,Entities!$A$1:$C$116,3,FALSE)),"")</f>
        <v>Defines the hierarchy of the SUBJECT CLASSIFICATION.</v>
      </c>
      <c r="I480" s="80" t="str">
        <f>IFERROR(IF(LEN(VLOOKUP($A480,Entities!$A$1:$D$116,4,FALSE))=0,"",VLOOKUP($A480,Entities!$A$1:$D$116,4,FALSE)),"")</f>
        <v>A unique index on Subject_Classification_Type and Subject_Classification_Child ensures that a child can have only one parent.</v>
      </c>
      <c r="J480" s="80" t="str">
        <f>IFERROR(IF(LEN(VLOOKUP($A480,Entities!$A$1:$E$116,5,FALSE))=0,"",VLOOKUP($A480,Entities!$A$1:$E$116,5,FALSE)),"")</f>
        <v>Reference Entity</v>
      </c>
      <c r="K480" s="80" t="str">
        <f>IFERROR(IF(LEN(VLOOKUP($B480,Attributes!$A$1:$C$379,3,FALSE))=0,"",VLOOKUP($B480,Attributes!$A$1:$C$379,3,FALSE)),"")</f>
        <v>NVARCHAR(20)</v>
      </c>
      <c r="L480" s="80" t="str">
        <f>IFERROR(IF(LEN(VLOOKUP($B480,Attributes!$A$1:$F$379,6,FALSE))=0,"",VLOOKUP($B480,Attributes!$A$1:$F$379,6,FALSE)),"")</f>
        <v>Subject_Classification_Type</v>
      </c>
      <c r="M480" s="80" t="str">
        <f>IFERROR(IF(LEN(VLOOKUP($B480,Attributes!$A$1:$G$379,7,FALSE))=0,"",VLOOKUP($B480,Attributes!$A$1:$G$379,7,FALSE)),"")</f>
        <v>A controlled list of values that identifies the various SUBJECT CLASSIFICATION schemes in use. Values include JACS v3.0, JACS v2.0, SSA, FESSA, UCASCODE, LDSC, LEAP.</v>
      </c>
      <c r="N480" s="80" t="str">
        <f>IFERROR(IF(LEN(VLOOKUP($B480,Attributes!$A$1:$H$379,8,FALSE))=0,"",VLOOKUP($B480,Attributes!$A$1:$H$379,8,FALSE)),"")</f>
        <v/>
      </c>
      <c r="O480" s="52"/>
      <c r="P480" s="53"/>
      <c r="Q480" s="53" t="s">
        <v>1576</v>
      </c>
      <c r="R480" s="53"/>
      <c r="S480" s="53" t="s">
        <v>1576</v>
      </c>
      <c r="T480" s="54" t="s">
        <v>1831</v>
      </c>
      <c r="U480" s="54" t="s">
        <v>508</v>
      </c>
      <c r="V480" s="27" t="str">
        <f t="shared" si="7"/>
        <v>OK</v>
      </c>
    </row>
    <row r="481" spans="1:22" ht="33.299999999999997" x14ac:dyDescent="0.35">
      <c r="A481" s="55" t="s">
        <v>543</v>
      </c>
      <c r="B481" s="55" t="s">
        <v>545</v>
      </c>
      <c r="C481" s="52">
        <v>2</v>
      </c>
      <c r="D481" s="52" t="s">
        <v>6</v>
      </c>
      <c r="E481" s="52" t="s">
        <v>6</v>
      </c>
      <c r="F481" s="52" t="s">
        <v>6</v>
      </c>
      <c r="G481" s="52"/>
      <c r="H481" s="80" t="str">
        <f>IFERROR(IF(LEN(VLOOKUP($A481,Entities!$A$1:$C$116,3,FALSE))=0,"",VLOOKUP($A481,Entities!$A$1:$C$116,3,FALSE)),"")</f>
        <v>Defines the hierarchy of the SUBJECT CLASSIFICATION.</v>
      </c>
      <c r="I481" s="80" t="str">
        <f>IFERROR(IF(LEN(VLOOKUP($A481,Entities!$A$1:$D$116,4,FALSE))=0,"",VLOOKUP($A481,Entities!$A$1:$D$116,4,FALSE)),"")</f>
        <v>A unique index on Subject_Classification_Type and Subject_Classification_Child ensures that a child can have only one parent.</v>
      </c>
      <c r="J481" s="80" t="str">
        <f>IFERROR(IF(LEN(VLOOKUP($A481,Entities!$A$1:$E$116,5,FALSE))=0,"",VLOOKUP($A481,Entities!$A$1:$E$116,5,FALSE)),"")</f>
        <v>Reference Entity</v>
      </c>
      <c r="K481" s="80" t="str">
        <f>IFERROR(IF(LEN(VLOOKUP($B481,Attributes!$A$1:$C$379,3,FALSE))=0,"",VLOOKUP($B481,Attributes!$A$1:$C$379,3,FALSE)),"")</f>
        <v>NVARCHAR(50)</v>
      </c>
      <c r="L481" s="80" t="str">
        <f>IFERROR(IF(LEN(VLOOKUP($B481,Attributes!$A$1:$F$379,6,FALSE))=0,"",VLOOKUP($B481,Attributes!$A$1:$F$379,6,FALSE)),"")</f>
        <v/>
      </c>
      <c r="M481" s="80" t="str">
        <f>IFERROR(IF(LEN(VLOOKUP($B481,Attributes!$A$1:$G$379,7,FALSE))=0,"",VLOOKUP($B481,Attributes!$A$1:$G$379,7,FALSE)),"")</f>
        <v>A Subject Classification as defined under a SUBJECT CLASSIFICATION TYPE.</v>
      </c>
      <c r="N481" s="80" t="str">
        <f>IFERROR(IF(LEN(VLOOKUP($B481,Attributes!$A$1:$H$379,8,FALSE))=0,"",VLOOKUP($B481,Attributes!$A$1:$H$379,8,FALSE)),"")</f>
        <v/>
      </c>
      <c r="O481" s="52"/>
      <c r="P481" s="53"/>
      <c r="Q481" s="53" t="s">
        <v>1576</v>
      </c>
      <c r="R481" s="53"/>
      <c r="S481" s="53" t="s">
        <v>1576</v>
      </c>
      <c r="T481" s="54" t="s">
        <v>1831</v>
      </c>
      <c r="U481" s="54" t="s">
        <v>545</v>
      </c>
      <c r="V481" s="27" t="str">
        <f t="shared" si="7"/>
        <v>OK</v>
      </c>
    </row>
    <row r="482" spans="1:22" ht="33.299999999999997" x14ac:dyDescent="0.35">
      <c r="A482" s="55" t="s">
        <v>543</v>
      </c>
      <c r="B482" s="55" t="s">
        <v>546</v>
      </c>
      <c r="C482" s="52">
        <v>3</v>
      </c>
      <c r="D482" s="52" t="s">
        <v>6</v>
      </c>
      <c r="E482" s="52" t="s">
        <v>6</v>
      </c>
      <c r="F482" s="52" t="s">
        <v>6</v>
      </c>
      <c r="G482" s="52"/>
      <c r="H482" s="80" t="str">
        <f>IFERROR(IF(LEN(VLOOKUP($A482,Entities!$A$1:$C$116,3,FALSE))=0,"",VLOOKUP($A482,Entities!$A$1:$C$116,3,FALSE)),"")</f>
        <v>Defines the hierarchy of the SUBJECT CLASSIFICATION.</v>
      </c>
      <c r="I482" s="80" t="str">
        <f>IFERROR(IF(LEN(VLOOKUP($A482,Entities!$A$1:$D$116,4,FALSE))=0,"",VLOOKUP($A482,Entities!$A$1:$D$116,4,FALSE)),"")</f>
        <v>A unique index on Subject_Classification_Type and Subject_Classification_Child ensures that a child can have only one parent.</v>
      </c>
      <c r="J482" s="80" t="str">
        <f>IFERROR(IF(LEN(VLOOKUP($A482,Entities!$A$1:$E$116,5,FALSE))=0,"",VLOOKUP($A482,Entities!$A$1:$E$116,5,FALSE)),"")</f>
        <v>Reference Entity</v>
      </c>
      <c r="K482" s="80" t="str">
        <f>IFERROR(IF(LEN(VLOOKUP($B482,Attributes!$A$1:$C$379,3,FALSE))=0,"",VLOOKUP($B482,Attributes!$A$1:$C$379,3,FALSE)),"")</f>
        <v>NVARCHAR(50)</v>
      </c>
      <c r="L482" s="80" t="str">
        <f>IFERROR(IF(LEN(VLOOKUP($B482,Attributes!$A$1:$F$379,6,FALSE))=0,"",VLOOKUP($B482,Attributes!$A$1:$F$379,6,FALSE)),"")</f>
        <v/>
      </c>
      <c r="M482" s="80" t="str">
        <f>IFERROR(IF(LEN(VLOOKUP($B482,Attributes!$A$1:$G$379,7,FALSE))=0,"",VLOOKUP($B482,Attributes!$A$1:$G$379,7,FALSE)),"")</f>
        <v>A Subject Classification as defined under a SUBJECT CLASSIFICATION TYPE.</v>
      </c>
      <c r="N482" s="80" t="str">
        <f>IFERROR(IF(LEN(VLOOKUP($B482,Attributes!$A$1:$H$379,8,FALSE))=0,"",VLOOKUP($B482,Attributes!$A$1:$H$379,8,FALSE)),"")</f>
        <v/>
      </c>
      <c r="O482" s="52"/>
      <c r="P482" s="53"/>
      <c r="Q482" s="53" t="s">
        <v>1576</v>
      </c>
      <c r="R482" s="53"/>
      <c r="S482" s="53" t="s">
        <v>1576</v>
      </c>
      <c r="T482" s="54" t="s">
        <v>1831</v>
      </c>
      <c r="U482" s="54" t="s">
        <v>546</v>
      </c>
      <c r="V482" s="27" t="str">
        <f t="shared" si="7"/>
        <v>OK</v>
      </c>
    </row>
    <row r="483" spans="1:22" ht="33.299999999999997" x14ac:dyDescent="0.35">
      <c r="A483" s="55" t="s">
        <v>570</v>
      </c>
      <c r="B483" s="55" t="s">
        <v>542</v>
      </c>
      <c r="C483" s="52">
        <v>1</v>
      </c>
      <c r="D483" s="52" t="s">
        <v>6</v>
      </c>
      <c r="E483" s="52" t="s">
        <v>8</v>
      </c>
      <c r="F483" s="52" t="s">
        <v>6</v>
      </c>
      <c r="G483" s="52"/>
      <c r="H483" s="80" t="str">
        <f>IFERROR(IF(LEN(VLOOKUP($A483,Entities!$A$1:$C$116,3,FALSE))=0,"",VLOOKUP($A483,Entities!$A$1:$C$116,3,FALSE)),"")</f>
        <v>A controlled list of values that identifies the Tier level for the SUBJECT CLASSIFICATION. Values include "Tier 1" and "Tier 2".</v>
      </c>
      <c r="I483" s="80" t="str">
        <f>IFERROR(IF(LEN(VLOOKUP($A483,Entities!$A$1:$D$116,4,FALSE))=0,"",VLOOKUP($A483,Entities!$A$1:$D$116,4,FALSE)),"")</f>
        <v/>
      </c>
      <c r="J483" s="80" t="str">
        <f>IFERROR(IF(LEN(VLOOKUP($A483,Entities!$A$1:$E$116,5,FALSE))=0,"",VLOOKUP($A483,Entities!$A$1:$E$116,5,FALSE)),"")</f>
        <v>Reference Entity</v>
      </c>
      <c r="K483" s="80" t="str">
        <f>IFERROR(IF(LEN(VLOOKUP($B483,Attributes!$A$1:$C$379,3,FALSE))=0,"",VLOOKUP($B483,Attributes!$A$1:$C$379,3,FALSE)),"")</f>
        <v>NVARCHAR(50)</v>
      </c>
      <c r="L483" s="80" t="str">
        <f>IFERROR(IF(LEN(VLOOKUP($B483,Attributes!$A$1:$F$379,6,FALSE))=0,"",VLOOKUP($B483,Attributes!$A$1:$F$379,6,FALSE)),"")</f>
        <v>Subject_Clas_Level_Type</v>
      </c>
      <c r="M483" s="80" t="str">
        <f>IFERROR(IF(LEN(VLOOKUP($B483,Attributes!$A$1:$G$379,7,FALSE))=0,"",VLOOKUP($B483,Attributes!$A$1:$G$379,7,FALSE)),"")</f>
        <v>A controlled list of values that identifies the Tier level for the SUBJECT CLASSIFICATION. Values include "Tier 1", "Tier 2", "Navigation Group", "Subject Group"</v>
      </c>
      <c r="N483" s="80" t="str">
        <f>IFERROR(IF(LEN(VLOOKUP($B483,Attributes!$A$1:$H$379,8,FALSE))=0,"",VLOOKUP($B483,Attributes!$A$1:$H$379,8,FALSE)),"")</f>
        <v/>
      </c>
      <c r="O483" s="52"/>
      <c r="P483" s="53"/>
      <c r="Q483" s="53" t="s">
        <v>1576</v>
      </c>
      <c r="R483" s="53"/>
      <c r="S483" s="53" t="s">
        <v>1576</v>
      </c>
      <c r="T483" s="54" t="s">
        <v>1722</v>
      </c>
      <c r="U483" s="54" t="s">
        <v>542</v>
      </c>
      <c r="V483" s="27" t="str">
        <f t="shared" si="7"/>
        <v>OK</v>
      </c>
    </row>
    <row r="484" spans="1:22" ht="99.9" x14ac:dyDescent="0.35">
      <c r="A484" s="55" t="s">
        <v>547</v>
      </c>
      <c r="B484" s="55" t="s">
        <v>508</v>
      </c>
      <c r="C484" s="52">
        <v>1</v>
      </c>
      <c r="D484" s="52" t="s">
        <v>6</v>
      </c>
      <c r="E484" s="52" t="s">
        <v>6</v>
      </c>
      <c r="F484" s="52" t="s">
        <v>6</v>
      </c>
      <c r="G484" s="52"/>
      <c r="H484" s="80" t="str">
        <f>IFERROR(IF(LEN(VLOOKUP($A484,Entities!$A$1:$C$116,3,FALSE))=0,"",VLOOKUP($A484,Entities!$A$1:$C$116,3,FALSE)),"")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84" s="80" t="str">
        <f>IFERROR(IF(LEN(VLOOKUP($A484,Entities!$A$1:$D$116,4,FALSE))=0,"",VLOOKUP($A484,Entities!$A$1:$D$116,4,FALSE)),"")</f>
        <v/>
      </c>
      <c r="J484" s="80" t="str">
        <f>IFERROR(IF(LEN(VLOOKUP($A484,Entities!$A$1:$E$116,5,FALSE))=0,"",VLOOKUP($A484,Entities!$A$1:$E$116,5,FALSE)),"")</f>
        <v>Reference Entity</v>
      </c>
      <c r="K484" s="80" t="str">
        <f>IFERROR(IF(LEN(VLOOKUP($B484,Attributes!$A$1:$C$379,3,FALSE))=0,"",VLOOKUP($B484,Attributes!$A$1:$C$379,3,FALSE)),"")</f>
        <v>NVARCHAR(20)</v>
      </c>
      <c r="L484" s="80" t="str">
        <f>IFERROR(IF(LEN(VLOOKUP($B484,Attributes!$A$1:$F$379,6,FALSE))=0,"",VLOOKUP($B484,Attributes!$A$1:$F$379,6,FALSE)),"")</f>
        <v>Subject_Classification_Type</v>
      </c>
      <c r="M484" s="80" t="str">
        <f>IFERROR(IF(LEN(VLOOKUP($B484,Attributes!$A$1:$G$379,7,FALSE))=0,"",VLOOKUP($B484,Attributes!$A$1:$G$379,7,FALSE)),"")</f>
        <v>A controlled list of values that identifies the various SUBJECT CLASSIFICATION schemes in use. Values include JACS v3.0, JACS v2.0, SSA, FESSA, UCASCODE, LDSC, LEAP.</v>
      </c>
      <c r="N484" s="80" t="str">
        <f>IFERROR(IF(LEN(VLOOKUP($B484,Attributes!$A$1:$H$379,8,FALSE))=0,"",VLOOKUP($B484,Attributes!$A$1:$H$379,8,FALSE)),"")</f>
        <v/>
      </c>
      <c r="O484" s="52"/>
      <c r="P484" s="53"/>
      <c r="Q484" s="53" t="s">
        <v>1576</v>
      </c>
      <c r="R484" s="53"/>
      <c r="S484" s="53" t="s">
        <v>1576</v>
      </c>
      <c r="T484" s="54" t="s">
        <v>1831</v>
      </c>
      <c r="U484" s="54" t="s">
        <v>508</v>
      </c>
      <c r="V484" s="27" t="str">
        <f t="shared" si="7"/>
        <v>OK</v>
      </c>
    </row>
    <row r="485" spans="1:22" ht="99.9" x14ac:dyDescent="0.35">
      <c r="A485" s="55" t="s">
        <v>547</v>
      </c>
      <c r="B485" s="55" t="s">
        <v>530</v>
      </c>
      <c r="C485" s="52">
        <v>2</v>
      </c>
      <c r="D485" s="52" t="s">
        <v>6</v>
      </c>
      <c r="E485" s="52" t="s">
        <v>8</v>
      </c>
      <c r="F485" s="52" t="s">
        <v>6</v>
      </c>
      <c r="G485" s="52"/>
      <c r="H485" s="80" t="str">
        <f>IFERROR(IF(LEN(VLOOKUP($A485,Entities!$A$1:$C$116,3,FALSE))=0,"",VLOOKUP($A485,Entities!$A$1:$C$116,3,FALSE)),"")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85" s="80" t="str">
        <f>IFERROR(IF(LEN(VLOOKUP($A485,Entities!$A$1:$D$116,4,FALSE))=0,"",VLOOKUP($A485,Entities!$A$1:$D$116,4,FALSE)),"")</f>
        <v/>
      </c>
      <c r="J485" s="80" t="str">
        <f>IFERROR(IF(LEN(VLOOKUP($A485,Entities!$A$1:$E$116,5,FALSE))=0,"",VLOOKUP($A485,Entities!$A$1:$E$116,5,FALSE)),"")</f>
        <v>Reference Entity</v>
      </c>
      <c r="K485" s="80" t="str">
        <f>IFERROR(IF(LEN(VLOOKUP($B485,Attributes!$A$1:$C$379,3,FALSE))=0,"",VLOOKUP($B485,Attributes!$A$1:$C$379,3,FALSE)),"")</f>
        <v>NVARCHAR(50)</v>
      </c>
      <c r="L485" s="80" t="str">
        <f>IFERROR(IF(LEN(VLOOKUP($B485,Attributes!$A$1:$F$379,6,FALSE))=0,"",VLOOKUP($B485,Attributes!$A$1:$F$379,6,FALSE)),"")</f>
        <v/>
      </c>
      <c r="M485" s="80" t="str">
        <f>IFERROR(IF(LEN(VLOOKUP($B485,Attributes!$A$1:$G$379,7,FALSE))=0,"",VLOOKUP($B485,Attributes!$A$1:$G$379,7,FALSE)),"")</f>
        <v>A Subject Classification as defined under a SUBJECT CLASSIFICATION TYPE.</v>
      </c>
      <c r="N485" s="80" t="str">
        <f>IFERROR(IF(LEN(VLOOKUP($B485,Attributes!$A$1:$H$379,8,FALSE))=0,"",VLOOKUP($B485,Attributes!$A$1:$H$379,8,FALSE)),"")</f>
        <v/>
      </c>
      <c r="O485" s="52"/>
      <c r="P485" s="53"/>
      <c r="Q485" s="53" t="s">
        <v>1576</v>
      </c>
      <c r="R485" s="53"/>
      <c r="S485" s="53" t="s">
        <v>1576</v>
      </c>
      <c r="T485" s="54" t="s">
        <v>1831</v>
      </c>
      <c r="U485" s="54" t="s">
        <v>530</v>
      </c>
      <c r="V485" s="27" t="str">
        <f t="shared" si="7"/>
        <v>OK</v>
      </c>
    </row>
    <row r="486" spans="1:22" ht="99.9" x14ac:dyDescent="0.35">
      <c r="A486" s="55" t="s">
        <v>547</v>
      </c>
      <c r="B486" s="55" t="s">
        <v>548</v>
      </c>
      <c r="C486" s="52">
        <v>3</v>
      </c>
      <c r="D486" s="52" t="s">
        <v>8</v>
      </c>
      <c r="E486" s="52" t="s">
        <v>8</v>
      </c>
      <c r="F486" s="52" t="s">
        <v>8</v>
      </c>
      <c r="G486" s="52"/>
      <c r="H486" s="80" t="str">
        <f>IFERROR(IF(LEN(VLOOKUP($A486,Entities!$A$1:$C$116,3,FALSE))=0,"",VLOOKUP($A486,Entities!$A$1:$C$116,3,FALSE)),"")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86" s="80" t="str">
        <f>IFERROR(IF(LEN(VLOOKUP($A486,Entities!$A$1:$D$116,4,FALSE))=0,"",VLOOKUP($A486,Entities!$A$1:$D$116,4,FALSE)),"")</f>
        <v/>
      </c>
      <c r="J486" s="80" t="str">
        <f>IFERROR(IF(LEN(VLOOKUP($A486,Entities!$A$1:$E$116,5,FALSE))=0,"",VLOOKUP($A486,Entities!$A$1:$E$116,5,FALSE)),"")</f>
        <v>Reference Entity</v>
      </c>
      <c r="K486" s="80" t="str">
        <f>IFERROR(IF(LEN(VLOOKUP($B486,Attributes!$A$1:$C$379,3,FALSE))=0,"",VLOOKUP($B486,Attributes!$A$1:$C$379,3,FALSE)),"")</f>
        <v>NVARCHAR(300)</v>
      </c>
      <c r="L486" s="80" t="str">
        <f>IFERROR(IF(LEN(VLOOKUP($B486,Attributes!$A$1:$F$379,6,FALSE))=0,"",VLOOKUP($B486,Attributes!$A$1:$F$379,6,FALSE)),"")</f>
        <v/>
      </c>
      <c r="M486" s="80" t="str">
        <f>IFERROR(IF(LEN(VLOOKUP($B486,Attributes!$A$1:$G$379,7,FALSE))=0,"",VLOOKUP($B486,Attributes!$A$1:$G$379,7,FALSE)),"")</f>
        <v>The description of the SUBJECT CLASSIFICATION.</v>
      </c>
      <c r="N486" s="80" t="str">
        <f>IFERROR(IF(LEN(VLOOKUP($B486,Attributes!$A$1:$H$379,8,FALSE))=0,"",VLOOKUP($B486,Attributes!$A$1:$H$379,8,FALSE)),"")</f>
        <v/>
      </c>
      <c r="O486" s="52"/>
      <c r="P486" s="53"/>
      <c r="Q486" s="53" t="s">
        <v>1576</v>
      </c>
      <c r="R486" s="53"/>
      <c r="S486" s="53" t="s">
        <v>1576</v>
      </c>
      <c r="T486" s="54" t="s">
        <v>1831</v>
      </c>
      <c r="U486" s="54" t="s">
        <v>548</v>
      </c>
      <c r="V486" s="27" t="str">
        <f t="shared" si="7"/>
        <v>OK</v>
      </c>
    </row>
    <row r="487" spans="1:22" ht="99.9" x14ac:dyDescent="0.35">
      <c r="A487" s="55" t="s">
        <v>547</v>
      </c>
      <c r="B487" s="55" t="s">
        <v>542</v>
      </c>
      <c r="C487" s="52">
        <v>4</v>
      </c>
      <c r="D487" s="52" t="s">
        <v>8</v>
      </c>
      <c r="E487" s="52" t="s">
        <v>6</v>
      </c>
      <c r="F487" s="52" t="s">
        <v>6</v>
      </c>
      <c r="G487" s="52"/>
      <c r="H487" s="80" t="str">
        <f>IFERROR(IF(LEN(VLOOKUP($A487,Entities!$A$1:$C$116,3,FALSE))=0,"",VLOOKUP($A487,Entities!$A$1:$C$116,3,FALSE)),"")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87" s="80" t="str">
        <f>IFERROR(IF(LEN(VLOOKUP($A487,Entities!$A$1:$D$116,4,FALSE))=0,"",VLOOKUP($A487,Entities!$A$1:$D$116,4,FALSE)),"")</f>
        <v/>
      </c>
      <c r="J487" s="80" t="str">
        <f>IFERROR(IF(LEN(VLOOKUP($A487,Entities!$A$1:$E$116,5,FALSE))=0,"",VLOOKUP($A487,Entities!$A$1:$E$116,5,FALSE)),"")</f>
        <v>Reference Entity</v>
      </c>
      <c r="K487" s="80" t="str">
        <f>IFERROR(IF(LEN(VLOOKUP($B487,Attributes!$A$1:$C$379,3,FALSE))=0,"",VLOOKUP($B487,Attributes!$A$1:$C$379,3,FALSE)),"")</f>
        <v>NVARCHAR(50)</v>
      </c>
      <c r="L487" s="80" t="str">
        <f>IFERROR(IF(LEN(VLOOKUP($B487,Attributes!$A$1:$F$379,6,FALSE))=0,"",VLOOKUP($B487,Attributes!$A$1:$F$379,6,FALSE)),"")</f>
        <v>Subject_Clas_Level_Type</v>
      </c>
      <c r="M487" s="80" t="str">
        <f>IFERROR(IF(LEN(VLOOKUP($B487,Attributes!$A$1:$G$379,7,FALSE))=0,"",VLOOKUP($B487,Attributes!$A$1:$G$379,7,FALSE)),"")</f>
        <v>A controlled list of values that identifies the Tier level for the SUBJECT CLASSIFICATION. Values include "Tier 1", "Tier 2", "Navigation Group", "Subject Group"</v>
      </c>
      <c r="N487" s="80" t="str">
        <f>IFERROR(IF(LEN(VLOOKUP($B487,Attributes!$A$1:$H$379,8,FALSE))=0,"",VLOOKUP($B487,Attributes!$A$1:$H$379,8,FALSE)),"")</f>
        <v/>
      </c>
      <c r="O487" s="52"/>
      <c r="P487" s="53"/>
      <c r="Q487" s="53" t="s">
        <v>1576</v>
      </c>
      <c r="R487" s="53"/>
      <c r="S487" s="53" t="s">
        <v>1576</v>
      </c>
      <c r="T487" s="54" t="s">
        <v>1831</v>
      </c>
      <c r="U487" s="54" t="s">
        <v>542</v>
      </c>
      <c r="V487" s="27" t="str">
        <f t="shared" si="7"/>
        <v>OK</v>
      </c>
    </row>
    <row r="488" spans="1:22" ht="99.9" x14ac:dyDescent="0.35">
      <c r="A488" s="55" t="s">
        <v>547</v>
      </c>
      <c r="B488" s="55" t="s">
        <v>550</v>
      </c>
      <c r="C488" s="52">
        <v>5</v>
      </c>
      <c r="D488" s="52" t="s">
        <v>8</v>
      </c>
      <c r="E488" s="52" t="s">
        <v>8</v>
      </c>
      <c r="F488" s="52" t="s">
        <v>8</v>
      </c>
      <c r="G488" s="52"/>
      <c r="H488" s="80" t="str">
        <f>IFERROR(IF(LEN(VLOOKUP($A488,Entities!$A$1:$C$116,3,FALSE))=0,"",VLOOKUP($A488,Entities!$A$1:$C$116,3,FALSE)),"")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88" s="80" t="str">
        <f>IFERROR(IF(LEN(VLOOKUP($A488,Entities!$A$1:$D$116,4,FALSE))=0,"",VLOOKUP($A488,Entities!$A$1:$D$116,4,FALSE)),"")</f>
        <v/>
      </c>
      <c r="J488" s="80" t="str">
        <f>IFERROR(IF(LEN(VLOOKUP($A488,Entities!$A$1:$E$116,5,FALSE))=0,"",VLOOKUP($A488,Entities!$A$1:$E$116,5,FALSE)),"")</f>
        <v>Reference Entity</v>
      </c>
      <c r="K488" s="80" t="str">
        <f>IFERROR(IF(LEN(VLOOKUP($B488,Attributes!$A$1:$C$379,3,FALSE))=0,"",VLOOKUP($B488,Attributes!$A$1:$C$379,3,FALSE)),"")</f>
        <v>NVARCHAR(20)</v>
      </c>
      <c r="L488" s="80" t="str">
        <f>IFERROR(IF(LEN(VLOOKUP($B488,Attributes!$A$1:$F$379,6,FALSE))=0,"",VLOOKUP($B488,Attributes!$A$1:$F$379,6,FALSE)),"")</f>
        <v/>
      </c>
      <c r="M488" s="80" t="str">
        <f>IFERROR(IF(LEN(VLOOKUP($B488,Attributes!$A$1:$G$379,7,FALSE))=0,"",VLOOKUP($B488,Attributes!$A$1:$G$379,7,FALSE)),"")</f>
        <v>A code used within the classification scheme to identify the particular Subject Classification eg SSA use 1,1.1,1.2, etc. JACS use A100, A200 etc. LDCS use A, AA, AA.1, etc.</v>
      </c>
      <c r="N488" s="80" t="str">
        <f>IFERROR(IF(LEN(VLOOKUP($B488,Attributes!$A$1:$H$379,8,FALSE))=0,"",VLOOKUP($B488,Attributes!$A$1:$H$379,8,FALSE)),"")</f>
        <v/>
      </c>
      <c r="O488" s="52"/>
      <c r="P488" s="53"/>
      <c r="Q488" s="53" t="s">
        <v>1576</v>
      </c>
      <c r="R488" s="53"/>
      <c r="S488" s="53" t="s">
        <v>1576</v>
      </c>
      <c r="T488" s="54" t="s">
        <v>1831</v>
      </c>
      <c r="U488" s="54" t="s">
        <v>550</v>
      </c>
      <c r="V488" s="27" t="str">
        <f t="shared" si="7"/>
        <v>OK</v>
      </c>
    </row>
    <row r="489" spans="1:22" ht="99.9" x14ac:dyDescent="0.35">
      <c r="A489" s="55" t="s">
        <v>547</v>
      </c>
      <c r="B489" s="55" t="s">
        <v>552</v>
      </c>
      <c r="C489" s="52">
        <v>6</v>
      </c>
      <c r="D489" s="52" t="s">
        <v>8</v>
      </c>
      <c r="E489" s="52" t="s">
        <v>8</v>
      </c>
      <c r="F489" s="52" t="s">
        <v>8</v>
      </c>
      <c r="G489" s="52"/>
      <c r="H489" s="80" t="str">
        <f>IFERROR(IF(LEN(VLOOKUP($A489,Entities!$A$1:$C$116,3,FALSE))=0,"",VLOOKUP($A489,Entities!$A$1:$C$116,3,FALSE)),"")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89" s="80" t="str">
        <f>IFERROR(IF(LEN(VLOOKUP($A489,Entities!$A$1:$D$116,4,FALSE))=0,"",VLOOKUP($A489,Entities!$A$1:$D$116,4,FALSE)),"")</f>
        <v/>
      </c>
      <c r="J489" s="80" t="str">
        <f>IFERROR(IF(LEN(VLOOKUP($A489,Entities!$A$1:$E$116,5,FALSE))=0,"",VLOOKUP($A489,Entities!$A$1:$E$116,5,FALSE)),"")</f>
        <v>Reference Entity</v>
      </c>
      <c r="K489" s="80" t="str">
        <f>IFERROR(IF(LEN(VLOOKUP($B489,Attributes!$A$1:$C$379,3,FALSE))=0,"",VLOOKUP($B489,Attributes!$A$1:$C$379,3,FALSE)),"")</f>
        <v>NVARCHAR(20)</v>
      </c>
      <c r="L489" s="80" t="str">
        <f>IFERROR(IF(LEN(VLOOKUP($B489,Attributes!$A$1:$F$379,6,FALSE))=0,"",VLOOKUP($B489,Attributes!$A$1:$F$379,6,FALSE)),"")</f>
        <v/>
      </c>
      <c r="M489" s="80" t="str">
        <f>IFERROR(IF(LEN(VLOOKUP($B489,Attributes!$A$1:$G$379,7,FALSE))=0,"",VLOOKUP($B489,Attributes!$A$1:$G$379,7,FALSE)),"")</f>
        <v>A short name for the SUBJECT CLASSIFICATION.</v>
      </c>
      <c r="N489" s="80" t="str">
        <f>IFERROR(IF(LEN(VLOOKUP($B489,Attributes!$A$1:$H$379,8,FALSE))=0,"",VLOOKUP($B489,Attributes!$A$1:$H$379,8,FALSE)),"")</f>
        <v/>
      </c>
      <c r="O489" s="52"/>
      <c r="P489" s="53"/>
      <c r="Q489" s="53" t="s">
        <v>1576</v>
      </c>
      <c r="R489" s="53"/>
      <c r="S489" s="53" t="s">
        <v>1576</v>
      </c>
      <c r="T489" s="54" t="s">
        <v>1831</v>
      </c>
      <c r="U489" s="54" t="s">
        <v>552</v>
      </c>
      <c r="V489" s="27" t="str">
        <f t="shared" si="7"/>
        <v>OK</v>
      </c>
    </row>
    <row r="490" spans="1:22" ht="99.9" x14ac:dyDescent="0.35">
      <c r="A490" s="55" t="s">
        <v>547</v>
      </c>
      <c r="B490" s="55" t="s">
        <v>554</v>
      </c>
      <c r="C490" s="52">
        <v>7</v>
      </c>
      <c r="D490" s="52" t="s">
        <v>8</v>
      </c>
      <c r="E490" s="52" t="s">
        <v>8</v>
      </c>
      <c r="F490" s="52" t="s">
        <v>8</v>
      </c>
      <c r="G490" s="52"/>
      <c r="H490" s="80" t="str">
        <f>IFERROR(IF(LEN(VLOOKUP($A490,Entities!$A$1:$C$116,3,FALSE))=0,"",VLOOKUP($A490,Entities!$A$1:$C$116,3,FALSE)),"")</f>
        <v>A SUBJECT CLASSIFICATION is a topic within a classification system. The purpose of this classification is to enable learning providers and learners to identify items of learning such as Qualifications and Learning Opportunities in a specific subject area, that may help prepare for employment, career progression, achieve personal growth and engagement in learning. All Qualifications regulated by Ofqual and Learning Aims defined by the Skills Funding Agency are assigned a SUBJECT CLASSIFICATION.</v>
      </c>
      <c r="I490" s="80" t="str">
        <f>IFERROR(IF(LEN(VLOOKUP($A490,Entities!$A$1:$D$116,4,FALSE))=0,"",VLOOKUP($A490,Entities!$A$1:$D$116,4,FALSE)),"")</f>
        <v/>
      </c>
      <c r="J490" s="80" t="str">
        <f>IFERROR(IF(LEN(VLOOKUP($A490,Entities!$A$1:$E$116,5,FALSE))=0,"",VLOOKUP($A490,Entities!$A$1:$E$116,5,FALSE)),"")</f>
        <v>Reference Entity</v>
      </c>
      <c r="K490" s="80" t="str">
        <f>IFERROR(IF(LEN(VLOOKUP($B490,Attributes!$A$1:$C$379,3,FALSE))=0,"",VLOOKUP($B490,Attributes!$A$1:$C$379,3,FALSE)),"")</f>
        <v>NVARCHAR(200)</v>
      </c>
      <c r="L490" s="80" t="str">
        <f>IFERROR(IF(LEN(VLOOKUP($B490,Attributes!$A$1:$F$379,6,FALSE))=0,"",VLOOKUP($B490,Attributes!$A$1:$F$379,6,FALSE)),"")</f>
        <v/>
      </c>
      <c r="M490" s="80" t="str">
        <f>IFERROR(IF(LEN(VLOOKUP($B490,Attributes!$A$1:$G$379,7,FALSE))=0,"",VLOOKUP($B490,Attributes!$A$1:$G$379,7,FALSE)),"")</f>
        <v>Additional information regarding the SUBJECT CLASSIFICATION.</v>
      </c>
      <c r="N490" s="80" t="str">
        <f>IFERROR(IF(LEN(VLOOKUP($B490,Attributes!$A$1:$H$379,8,FALSE))=0,"",VLOOKUP($B490,Attributes!$A$1:$H$379,8,FALSE)),"")</f>
        <v/>
      </c>
      <c r="O490" s="52"/>
      <c r="P490" s="53"/>
      <c r="Q490" s="53" t="s">
        <v>1576</v>
      </c>
      <c r="R490" s="53"/>
      <c r="S490" s="53" t="s">
        <v>1576</v>
      </c>
      <c r="T490" s="54" t="s">
        <v>1831</v>
      </c>
      <c r="U490" s="54" t="s">
        <v>554</v>
      </c>
      <c r="V490" s="27" t="str">
        <f t="shared" si="7"/>
        <v>OK</v>
      </c>
    </row>
    <row r="491" spans="1:22" ht="33.299999999999997" x14ac:dyDescent="0.35">
      <c r="A491" s="55" t="s">
        <v>556</v>
      </c>
      <c r="B491" s="55" t="s">
        <v>508</v>
      </c>
      <c r="C491" s="52">
        <v>1</v>
      </c>
      <c r="D491" s="52" t="s">
        <v>6</v>
      </c>
      <c r="E491" s="52" t="s">
        <v>8</v>
      </c>
      <c r="F491" s="52" t="s">
        <v>6</v>
      </c>
      <c r="G491" s="52"/>
      <c r="H491" s="80" t="str">
        <f>IFERROR(IF(LEN(VLOOKUP($A491,Entities!$A$1:$C$116,3,FALSE))=0,"",VLOOKUP($A491,Entities!$A$1:$C$116,3,FALSE)),"")</f>
        <v>A controlled list of values that identifies the various SUBJECT CLASSIFICATION schemes in use. Values include JACS v3.0, JACS v2.0, SSA, FESSA, UCASCODE, LDSC, LEAP.</v>
      </c>
      <c r="I491" s="80" t="str">
        <f>IFERROR(IF(LEN(VLOOKUP($A491,Entities!$A$1:$D$116,4,FALSE))=0,"",VLOOKUP($A491,Entities!$A$1:$D$116,4,FALSE)),"")</f>
        <v/>
      </c>
      <c r="J491" s="80" t="str">
        <f>IFERROR(IF(LEN(VLOOKUP($A491,Entities!$A$1:$E$116,5,FALSE))=0,"",VLOOKUP($A491,Entities!$A$1:$E$116,5,FALSE)),"")</f>
        <v>Reference Entity</v>
      </c>
      <c r="K491" s="80" t="str">
        <f>IFERROR(IF(LEN(VLOOKUP($B491,Attributes!$A$1:$C$379,3,FALSE))=0,"",VLOOKUP($B491,Attributes!$A$1:$C$379,3,FALSE)),"")</f>
        <v>NVARCHAR(20)</v>
      </c>
      <c r="L491" s="80" t="str">
        <f>IFERROR(IF(LEN(VLOOKUP($B491,Attributes!$A$1:$F$379,6,FALSE))=0,"",VLOOKUP($B491,Attributes!$A$1:$F$379,6,FALSE)),"")</f>
        <v>Subject_Classification_Type</v>
      </c>
      <c r="M491" s="80" t="str">
        <f>IFERROR(IF(LEN(VLOOKUP($B491,Attributes!$A$1:$G$379,7,FALSE))=0,"",VLOOKUP($B491,Attributes!$A$1:$G$379,7,FALSE)),"")</f>
        <v>A controlled list of values that identifies the various SUBJECT CLASSIFICATION schemes in use. Values include JACS v3.0, JACS v2.0, SSA, FESSA, UCASCODE, LDSC, LEAP.</v>
      </c>
      <c r="N491" s="80" t="str">
        <f>IFERROR(IF(LEN(VLOOKUP($B491,Attributes!$A$1:$H$379,8,FALSE))=0,"",VLOOKUP($B491,Attributes!$A$1:$H$379,8,FALSE)),"")</f>
        <v/>
      </c>
      <c r="O491" s="52"/>
      <c r="P491" s="53"/>
      <c r="Q491" s="53" t="s">
        <v>1576</v>
      </c>
      <c r="R491" s="53"/>
      <c r="S491" s="53" t="s">
        <v>1576</v>
      </c>
      <c r="T491" s="54" t="s">
        <v>1831</v>
      </c>
      <c r="U491" s="54" t="s">
        <v>508</v>
      </c>
      <c r="V491" s="27" t="str">
        <f t="shared" si="7"/>
        <v>OK</v>
      </c>
    </row>
    <row r="492" spans="1:22" ht="22.2" x14ac:dyDescent="0.35">
      <c r="A492" s="55" t="s">
        <v>99</v>
      </c>
      <c r="B492" s="55" t="s">
        <v>82</v>
      </c>
      <c r="C492" s="52">
        <v>1</v>
      </c>
      <c r="D492" s="52" t="s">
        <v>6</v>
      </c>
      <c r="E492" s="52" t="s">
        <v>8</v>
      </c>
      <c r="F492" s="52" t="s">
        <v>6</v>
      </c>
      <c r="G492" s="52"/>
      <c r="H492" s="80" t="str">
        <f>IFERROR(IF(LEN(VLOOKUP($A492,Entities!$A$1:$C$116,3,FALSE))=0,"",VLOOKUP($A492,Entities!$A$1:$C$116,3,FALSE)),"")</f>
        <v>Indicates the Tier Level which is related to the maximum grade achievable.</v>
      </c>
      <c r="I492" s="80" t="str">
        <f>IFERROR(IF(LEN(VLOOKUP($A492,Entities!$A$1:$D$116,4,FALSE))=0,"",VLOOKUP($A492,Entities!$A$1:$D$116,4,FALSE)),"")</f>
        <v/>
      </c>
      <c r="J492" s="80" t="str">
        <f>IFERROR(IF(LEN(VLOOKUP($A492,Entities!$A$1:$E$116,5,FALSE))=0,"",VLOOKUP($A492,Entities!$A$1:$E$116,5,FALSE)),"")</f>
        <v>Reference Entity</v>
      </c>
      <c r="K492" s="80" t="str">
        <f>IFERROR(IF(LEN(VLOOKUP($B492,Attributes!$A$1:$C$379,3,FALSE))=0,"",VLOOKUP($B492,Attributes!$A$1:$C$379,3,FALSE)),"")</f>
        <v>NVARCHAR(28)</v>
      </c>
      <c r="L492" s="80" t="str">
        <f>IFERROR(IF(LEN(VLOOKUP($B492,Attributes!$A$1:$F$379,6,FALSE))=0,"",VLOOKUP($B492,Attributes!$A$1:$F$379,6,FALSE)),"")</f>
        <v>Tier_Level_Type</v>
      </c>
      <c r="M492" s="80" t="str">
        <f>IFERROR(IF(LEN(VLOOKUP($B492,Attributes!$A$1:$G$379,7,FALSE))=0,"",VLOOKUP($B492,Attributes!$A$1:$G$379,7,FALSE)),"")</f>
        <v>Indicates the Tier Level which is related to the maximum grade achievable.</v>
      </c>
      <c r="N492" s="80" t="str">
        <f>IFERROR(IF(LEN(VLOOKUP($B492,Attributes!$A$1:$H$379,8,FALSE))=0,"",VLOOKUP($B492,Attributes!$A$1:$H$379,8,FALSE)),"")</f>
        <v/>
      </c>
      <c r="O492" s="52"/>
      <c r="P492" s="53" t="s">
        <v>307</v>
      </c>
      <c r="Q492" s="53" t="s">
        <v>1576</v>
      </c>
      <c r="R492" s="53"/>
      <c r="S492" s="53" t="s">
        <v>1576</v>
      </c>
      <c r="T492" s="54" t="s">
        <v>1723</v>
      </c>
      <c r="U492" s="54" t="s">
        <v>82</v>
      </c>
      <c r="V492" s="27" t="str">
        <f t="shared" si="7"/>
        <v>OK</v>
      </c>
    </row>
    <row r="493" spans="1:22" ht="22.2" x14ac:dyDescent="0.35">
      <c r="A493" s="78" t="s">
        <v>1775</v>
      </c>
      <c r="B493" s="78" t="s">
        <v>1777</v>
      </c>
      <c r="C493" s="52">
        <v>1</v>
      </c>
      <c r="D493" s="52" t="s">
        <v>6</v>
      </c>
      <c r="E493" s="52" t="s">
        <v>8</v>
      </c>
      <c r="F493" s="52" t="s">
        <v>6</v>
      </c>
      <c r="G493" s="52"/>
      <c r="H493" s="80" t="str">
        <f>IFERROR(IF(LEN(VLOOKUP($A493,Entities!$A$1:$C$116,3,FALSE))=0,"",VLOOKUP($A493,Entities!$A$1:$C$116,3,FALSE)),"")</f>
        <v>A controlled list of values for TRB test modes. Values include classroom, online or offline.</v>
      </c>
      <c r="I493" s="80" t="str">
        <f>IFERROR(IF(LEN(VLOOKUP($A493,Entities!$A$1:$D$116,4,FALSE))=0,"",VLOOKUP($A493,Entities!$A$1:$D$116,4,FALSE)),"")</f>
        <v/>
      </c>
      <c r="J493" s="80" t="str">
        <f>IFERROR(IF(LEN(VLOOKUP($A493,Entities!$A$1:$E$116,5,FALSE))=0,"",VLOOKUP($A493,Entities!$A$1:$E$116,5,FALSE)),"")</f>
        <v>Reference Entity</v>
      </c>
      <c r="K493" s="80" t="str">
        <f>IFERROR(IF(LEN(VLOOKUP($B493,Attributes!$A$1:$C$379,3,FALSE))=0,"",VLOOKUP($B493,Attributes!$A$1:$C$379,3,FALSE)),"")</f>
        <v>VARCHAR(10)</v>
      </c>
      <c r="L493" s="80" t="str">
        <f>IFERROR(IF(LEN(VLOOKUP($B493,Attributes!$A$1:$F$379,6,FALSE))=0,"",VLOOKUP($B493,Attributes!$A$1:$F$379,6,FALSE)),"")</f>
        <v>TRB Mode</v>
      </c>
      <c r="M493" s="80" t="str">
        <f>IFERROR(IF(LEN(VLOOKUP($B493,Attributes!$A$1:$G$379,7,FALSE))=0,"",VLOOKUP($B493,Attributes!$A$1:$G$379,7,FALSE)),"")</f>
        <v>A controlled list of values for TRB test modes. Values include classroom, online or offline.</v>
      </c>
      <c r="N493" s="80" t="str">
        <f>IFERROR(IF(LEN(VLOOKUP($B493,Attributes!$A$1:$H$379,8,FALSE))=0,"",VLOOKUP($B493,Attributes!$A$1:$H$379,8,FALSE)),"")</f>
        <v/>
      </c>
      <c r="O493" s="52"/>
      <c r="P493" s="53"/>
      <c r="Q493" s="53" t="s">
        <v>1576</v>
      </c>
      <c r="R493" s="53"/>
      <c r="S493" s="53" t="s">
        <v>1576</v>
      </c>
      <c r="T493" s="54" t="s">
        <v>1724</v>
      </c>
      <c r="U493" s="54" t="s">
        <v>1777</v>
      </c>
      <c r="V493" s="27" t="str">
        <f t="shared" si="7"/>
        <v>OK</v>
      </c>
    </row>
    <row r="494" spans="1:22" ht="33.299999999999997" x14ac:dyDescent="0.35">
      <c r="A494" s="55" t="s">
        <v>959</v>
      </c>
      <c r="B494" s="55" t="s">
        <v>968</v>
      </c>
      <c r="C494" s="52">
        <v>1</v>
      </c>
      <c r="D494" s="52" t="s">
        <v>6</v>
      </c>
      <c r="E494" s="52" t="s">
        <v>6</v>
      </c>
      <c r="F494" s="52" t="s">
        <v>6</v>
      </c>
      <c r="G494" s="52" t="s">
        <v>325</v>
      </c>
      <c r="H494" s="80" t="str">
        <f>IFERROR(IF(LEN(VLOOKUP($A494,Entities!$A$1:$C$116,3,FALSE))=0,"",VLOOKUP($A494,Entities!$A$1:$C$116,3,FALSE)),"")</f>
        <v>The Uniform Resource Locator specifies where an Internet-accessible resource is available and the mechanism for retrieving it.</v>
      </c>
      <c r="I494" s="80" t="str">
        <f>IFERROR(IF(LEN(VLOOKUP($A494,Entities!$A$1:$D$116,4,FALSE))=0,"",VLOOKUP($A494,Entities!$A$1:$D$116,4,FALSE)),"")</f>
        <v/>
      </c>
      <c r="J494" s="80" t="str">
        <f>IFERROR(IF(LEN(VLOOKUP($A494,Entities!$A$1:$E$116,5,FALSE))=0,"",VLOOKUP($A494,Entities!$A$1:$E$116,5,FALSE)),"")</f>
        <v>Locator</v>
      </c>
      <c r="K494" s="80" t="str">
        <f>IFERROR(IF(LEN(VLOOKUP($B494,Attributes!$A$1:$C$379,3,FALSE))=0,"",VLOOKUP($B494,Attributes!$A$1:$C$379,3,FALSE)),"")</f>
        <v>VARCHAR(600)</v>
      </c>
      <c r="L494" s="80" t="str">
        <f>IFERROR(IF(LEN(VLOOKUP($B494,Attributes!$A$1:$F$379,6,FALSE))=0,"",VLOOKUP($B494,Attributes!$A$1:$F$379,6,FALSE)),"")</f>
        <v/>
      </c>
      <c r="M494" s="80" t="str">
        <f>IFERROR(IF(LEN(VLOOKUP($B494,Attributes!$A$1:$G$379,7,FALSE))=0,"",VLOOKUP($B494,Attributes!$A$1:$G$379,7,FALSE)),"")</f>
        <v>A value that denotes and distinguishes the LOCATOR.</v>
      </c>
      <c r="N494" s="80" t="str">
        <f>IFERROR(IF(LEN(VLOOKUP($B494,Attributes!$A$1:$H$379,8,FALSE))=0,"",VLOOKUP($B494,Attributes!$A$1:$H$379,8,FALSE)),"")</f>
        <v>Used to provide a hyperlink to the Awarding Organisation's specification for the scheme.
The hyperlink is the same as the specification on Ofqual's register.
Note that in xsd 9.3 this is marked as "not used by A2C"</v>
      </c>
      <c r="O494" s="52"/>
      <c r="P494" s="53"/>
      <c r="Q494" s="53"/>
      <c r="R494" s="53"/>
      <c r="S494" s="54"/>
      <c r="T494" s="54" t="s">
        <v>1586</v>
      </c>
      <c r="U494" s="54" t="s">
        <v>325</v>
      </c>
      <c r="V494" s="27" t="str">
        <f t="shared" si="7"/>
        <v>OK</v>
      </c>
    </row>
    <row r="495" spans="1:22" ht="33.299999999999997" x14ac:dyDescent="0.35">
      <c r="A495" s="55" t="s">
        <v>959</v>
      </c>
      <c r="B495" s="55" t="s">
        <v>959</v>
      </c>
      <c r="C495" s="52">
        <v>2</v>
      </c>
      <c r="D495" s="52" t="s">
        <v>8</v>
      </c>
      <c r="E495" s="52" t="s">
        <v>8</v>
      </c>
      <c r="F495" s="52" t="s">
        <v>8</v>
      </c>
      <c r="G495" s="52" t="s">
        <v>1579</v>
      </c>
      <c r="H495" s="80" t="str">
        <f>IFERROR(IF(LEN(VLOOKUP($A495,Entities!$A$1:$C$116,3,FALSE))=0,"",VLOOKUP($A495,Entities!$A$1:$C$116,3,FALSE)),"")</f>
        <v>The Uniform Resource Locator specifies where an Internet-accessible resource is available and the mechanism for retrieving it.</v>
      </c>
      <c r="I495" s="80" t="str">
        <f>IFERROR(IF(LEN(VLOOKUP($A495,Entities!$A$1:$D$116,4,FALSE))=0,"",VLOOKUP($A495,Entities!$A$1:$D$116,4,FALSE)),"")</f>
        <v/>
      </c>
      <c r="J495" s="80" t="str">
        <f>IFERROR(IF(LEN(VLOOKUP($A495,Entities!$A$1:$E$116,5,FALSE))=0,"",VLOOKUP($A495,Entities!$A$1:$E$116,5,FALSE)),"")</f>
        <v>Locator</v>
      </c>
      <c r="K495" s="80" t="str">
        <f>IFERROR(IF(LEN(VLOOKUP($B495,Attributes!$A$1:$C$379,3,FALSE))=0,"",VLOOKUP($B495,Attributes!$A$1:$C$379,3,FALSE)),"")</f>
        <v>NVARCHAR(225)</v>
      </c>
      <c r="L495" s="80" t="str">
        <f>IFERROR(IF(LEN(VLOOKUP($B495,Attributes!$A$1:$F$379,6,FALSE))=0,"",VLOOKUP($B495,Attributes!$A$1:$F$379,6,FALSE)),"")</f>
        <v/>
      </c>
      <c r="M495" s="80" t="str">
        <f>IFERROR(IF(LEN(VLOOKUP($B495,Attributes!$A$1:$G$379,7,FALSE))=0,"",VLOOKUP($B495,Attributes!$A$1:$G$379,7,FALSE)),"")</f>
        <v>The Uniform Resource Locator specifies where an Internet-accessible resource is available and the mechanism for retrieving it</v>
      </c>
      <c r="N495" s="80" t="str">
        <f>IFERROR(IF(LEN(VLOOKUP($B495,Attributes!$A$1:$H$379,8,FALSE))=0,"",VLOOKUP($B495,Attributes!$A$1:$H$379,8,FALSE)),"")</f>
        <v>Used to provide a hyperlink to the Awarding Organisation's specification for the scheme.
The hyperlink is the same as the specification on Ofqual's register.
Note that in xsd 9.3 this is marked as "not used by A2C"</v>
      </c>
      <c r="O495" s="52"/>
      <c r="P495" s="53"/>
      <c r="Q495" s="53"/>
      <c r="R495" s="53"/>
      <c r="S495" s="54"/>
      <c r="T495" s="54" t="s">
        <v>1584</v>
      </c>
      <c r="U495" s="54" t="s">
        <v>959</v>
      </c>
      <c r="V495" s="27" t="str">
        <f t="shared" si="7"/>
        <v>OK</v>
      </c>
    </row>
  </sheetData>
  <autoFilter ref="A1:V495"/>
  <sortState ref="A73:U89">
    <sortCondition ref="C73:C89"/>
  </sortState>
  <pageMargins left="0.7" right="0.7" top="0.75" bottom="0.75" header="0.3" footer="0.3"/>
  <pageSetup paperSize="8" scale="2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2"/>
  <sheetViews>
    <sheetView zoomScale="80" zoomScaleNormal="80" workbookViewId="0">
      <pane ySplit="1" topLeftCell="A2" activePane="bottomLeft" state="frozen"/>
      <selection pane="bottomLeft" activeCell="A3" sqref="A3"/>
    </sheetView>
  </sheetViews>
  <sheetFormatPr defaultColWidth="9.15625" defaultRowHeight="11.1" x14ac:dyDescent="0.55000000000000004"/>
  <cols>
    <col min="1" max="1" width="23.15625" style="50" bestFit="1" customWidth="1"/>
    <col min="2" max="2" width="22.41796875" style="50" bestFit="1" customWidth="1"/>
    <col min="3" max="3" width="15.26171875" style="50" bestFit="1" customWidth="1"/>
    <col min="4" max="4" width="17.26171875" style="51" bestFit="1" customWidth="1"/>
    <col min="5" max="5" width="33.15625" style="50" bestFit="1" customWidth="1"/>
    <col min="6" max="6" width="40.68359375" style="50" bestFit="1" customWidth="1"/>
    <col min="7" max="7" width="31.41796875" style="50" bestFit="1" customWidth="1"/>
    <col min="8" max="8" width="35.26171875" style="50" customWidth="1"/>
    <col min="9" max="9" width="37.15625" style="50" bestFit="1" customWidth="1"/>
    <col min="10" max="10" width="16.41796875" style="50" bestFit="1" customWidth="1"/>
    <col min="11" max="11" width="25.68359375" style="50" bestFit="1" customWidth="1"/>
    <col min="12" max="16384" width="9.15625" style="50"/>
  </cols>
  <sheetData>
    <row r="1" spans="1:11" x14ac:dyDescent="0.55000000000000004">
      <c r="A1" s="41" t="s">
        <v>1098</v>
      </c>
      <c r="B1" s="41" t="s">
        <v>1285</v>
      </c>
      <c r="C1" s="41" t="s">
        <v>1192</v>
      </c>
      <c r="D1" s="41" t="s">
        <v>1193</v>
      </c>
      <c r="E1" s="41" t="s">
        <v>1095</v>
      </c>
      <c r="F1" s="41" t="s">
        <v>1097</v>
      </c>
      <c r="G1" s="41" t="s">
        <v>1099</v>
      </c>
      <c r="H1" s="41" t="s">
        <v>1096</v>
      </c>
      <c r="I1" s="41" t="s">
        <v>1100</v>
      </c>
      <c r="J1" s="42" t="s">
        <v>1234</v>
      </c>
      <c r="K1" s="63" t="s">
        <v>1</v>
      </c>
    </row>
    <row r="2" spans="1:11" ht="12.3" x14ac:dyDescent="0.35">
      <c r="A2" s="43" t="s">
        <v>1348</v>
      </c>
      <c r="B2" s="43" t="s">
        <v>1230</v>
      </c>
      <c r="C2" s="43" t="s">
        <v>1102</v>
      </c>
      <c r="D2" s="43" t="s">
        <v>1115</v>
      </c>
      <c r="E2" s="43" t="s">
        <v>35</v>
      </c>
      <c r="F2" s="43" t="s">
        <v>1348</v>
      </c>
      <c r="G2" s="43" t="s">
        <v>425</v>
      </c>
      <c r="H2" s="43" t="s">
        <v>5</v>
      </c>
      <c r="I2" s="43" t="s">
        <v>5</v>
      </c>
      <c r="J2" s="44">
        <v>1</v>
      </c>
      <c r="K2" s="27" t="str">
        <f>IFERROR(IF(LEN(VLOOKUP($H2,Attributes!$A$1:$C$283,3,FALSE))=0,"",VLOOKUP($H2,Attributes!$A$1:$C$283,3,FALSE)),"")</f>
        <v>NVARCHAR(32)</v>
      </c>
    </row>
    <row r="3" spans="1:11" ht="12.3" x14ac:dyDescent="0.35">
      <c r="A3" s="43" t="s">
        <v>1348</v>
      </c>
      <c r="B3" s="43" t="s">
        <v>1230</v>
      </c>
      <c r="C3" s="43" t="s">
        <v>1102</v>
      </c>
      <c r="D3" s="43" t="s">
        <v>1115</v>
      </c>
      <c r="E3" s="43" t="s">
        <v>35</v>
      </c>
      <c r="F3" s="43" t="s">
        <v>1348</v>
      </c>
      <c r="G3" s="43" t="s">
        <v>425</v>
      </c>
      <c r="H3" s="43" t="s">
        <v>36</v>
      </c>
      <c r="I3" s="43" t="s">
        <v>40</v>
      </c>
      <c r="J3" s="44">
        <v>2</v>
      </c>
      <c r="K3" s="27" t="str">
        <f>IFERROR(IF(LEN(VLOOKUP($H3,Attributes!$A$1:$C$283,3,FALSE))=0,"",VLOOKUP($H3,Attributes!$A$1:$C$283,3,FALSE)),"")</f>
        <v>NVARCHAR(32)</v>
      </c>
    </row>
    <row r="4" spans="1:11" ht="12.3" x14ac:dyDescent="0.35">
      <c r="A4" s="43" t="s">
        <v>1348</v>
      </c>
      <c r="B4" s="43" t="s">
        <v>1230</v>
      </c>
      <c r="C4" s="43" t="s">
        <v>1102</v>
      </c>
      <c r="D4" s="43" t="s">
        <v>1115</v>
      </c>
      <c r="E4" s="43" t="s">
        <v>35</v>
      </c>
      <c r="F4" s="43" t="s">
        <v>1348</v>
      </c>
      <c r="G4" s="43" t="s">
        <v>425</v>
      </c>
      <c r="H4" s="43" t="s">
        <v>37</v>
      </c>
      <c r="I4" s="43" t="s">
        <v>427</v>
      </c>
      <c r="J4" s="44">
        <v>3</v>
      </c>
      <c r="K4" s="27" t="str">
        <f>IFERROR(IF(LEN(VLOOKUP($H4,Attributes!$A$1:$C$283,3,FALSE))=0,"",VLOOKUP($H4,Attributes!$A$1:$C$283,3,FALSE)),"")</f>
        <v>NVARCHAR(50)</v>
      </c>
    </row>
    <row r="5" spans="1:11" ht="12.3" x14ac:dyDescent="0.35">
      <c r="A5" s="43" t="s">
        <v>1347</v>
      </c>
      <c r="B5" s="43" t="s">
        <v>1230</v>
      </c>
      <c r="C5" s="43" t="s">
        <v>1102</v>
      </c>
      <c r="D5" s="43" t="s">
        <v>1115</v>
      </c>
      <c r="E5" s="43" t="s">
        <v>35</v>
      </c>
      <c r="F5" s="43" t="s">
        <v>1347</v>
      </c>
      <c r="G5" s="43" t="s">
        <v>11</v>
      </c>
      <c r="H5" s="43" t="s">
        <v>5</v>
      </c>
      <c r="I5" s="43" t="s">
        <v>5</v>
      </c>
      <c r="J5" s="44">
        <v>1</v>
      </c>
      <c r="K5" s="27" t="str">
        <f>IFERROR(IF(LEN(VLOOKUP($H5,Attributes!$A$1:$C$283,3,FALSE))=0,"",VLOOKUP($H5,Attributes!$A$1:$C$283,3,FALSE)),"")</f>
        <v>NVARCHAR(32)</v>
      </c>
    </row>
    <row r="6" spans="1:11" ht="12.3" x14ac:dyDescent="0.35">
      <c r="A6" s="43" t="s">
        <v>1347</v>
      </c>
      <c r="B6" s="43" t="s">
        <v>1230</v>
      </c>
      <c r="C6" s="43" t="s">
        <v>1102</v>
      </c>
      <c r="D6" s="43" t="s">
        <v>1115</v>
      </c>
      <c r="E6" s="43" t="s">
        <v>35</v>
      </c>
      <c r="F6" s="43" t="s">
        <v>1347</v>
      </c>
      <c r="G6" s="43" t="s">
        <v>11</v>
      </c>
      <c r="H6" s="43" t="s">
        <v>36</v>
      </c>
      <c r="I6" s="43" t="s">
        <v>12</v>
      </c>
      <c r="J6" s="44">
        <v>2</v>
      </c>
      <c r="K6" s="27" t="str">
        <f>IFERROR(IF(LEN(VLOOKUP($H6,Attributes!$A$1:$C$283,3,FALSE))=0,"",VLOOKUP($H6,Attributes!$A$1:$C$283,3,FALSE)),"")</f>
        <v>NVARCHAR(32)</v>
      </c>
    </row>
    <row r="7" spans="1:11" ht="12.3" x14ac:dyDescent="0.35">
      <c r="A7" s="43" t="s">
        <v>1347</v>
      </c>
      <c r="B7" s="43" t="s">
        <v>1230</v>
      </c>
      <c r="C7" s="43" t="s">
        <v>1102</v>
      </c>
      <c r="D7" s="43" t="s">
        <v>1115</v>
      </c>
      <c r="E7" s="43" t="s">
        <v>35</v>
      </c>
      <c r="F7" s="43" t="s">
        <v>1347</v>
      </c>
      <c r="G7" s="43" t="s">
        <v>11</v>
      </c>
      <c r="H7" s="43" t="s">
        <v>37</v>
      </c>
      <c r="I7" s="43" t="s">
        <v>13</v>
      </c>
      <c r="J7" s="44">
        <v>3</v>
      </c>
      <c r="K7" s="27" t="str">
        <f>IFERROR(IF(LEN(VLOOKUP($H7,Attributes!$A$1:$C$283,3,FALSE))=0,"",VLOOKUP($H7,Attributes!$A$1:$C$283,3,FALSE)),"")</f>
        <v>NVARCHAR(50)</v>
      </c>
    </row>
    <row r="8" spans="1:11" ht="12.3" x14ac:dyDescent="0.35">
      <c r="A8" s="43" t="s">
        <v>1353</v>
      </c>
      <c r="B8" s="43" t="s">
        <v>1230</v>
      </c>
      <c r="C8" s="43" t="s">
        <v>1102</v>
      </c>
      <c r="D8" s="43" t="s">
        <v>1115</v>
      </c>
      <c r="E8" s="43" t="s">
        <v>14</v>
      </c>
      <c r="F8" s="43" t="s">
        <v>1353</v>
      </c>
      <c r="G8" s="43" t="s">
        <v>210</v>
      </c>
      <c r="H8" s="43" t="s">
        <v>7</v>
      </c>
      <c r="I8" s="43" t="s">
        <v>7</v>
      </c>
      <c r="J8" s="44">
        <v>1</v>
      </c>
      <c r="K8" s="27" t="str">
        <f>IFERROR(IF(LEN(VLOOKUP($H8,Attributes!$A$1:$C$283,3,FALSE))=0,"",VLOOKUP($H8,Attributes!$A$1:$C$283,3,FALSE)),"")</f>
        <v>NVARCHAR(32)</v>
      </c>
    </row>
    <row r="9" spans="1:11" ht="12.3" x14ac:dyDescent="0.35">
      <c r="A9" s="43" t="s">
        <v>1353</v>
      </c>
      <c r="B9" s="43" t="s">
        <v>1230</v>
      </c>
      <c r="C9" s="43" t="s">
        <v>1102</v>
      </c>
      <c r="D9" s="43" t="s">
        <v>1115</v>
      </c>
      <c r="E9" s="43" t="s">
        <v>14</v>
      </c>
      <c r="F9" s="43" t="s">
        <v>1353</v>
      </c>
      <c r="G9" s="43" t="s">
        <v>210</v>
      </c>
      <c r="H9" s="43" t="s">
        <v>15</v>
      </c>
      <c r="I9" s="43" t="s">
        <v>15</v>
      </c>
      <c r="J9" s="44">
        <v>2</v>
      </c>
      <c r="K9" s="27" t="str">
        <f>IFERROR(IF(LEN(VLOOKUP($H9,Attributes!$A$1:$C$283,3,FALSE))=0,"",VLOOKUP($H9,Attributes!$A$1:$C$283,3,FALSE)),"")</f>
        <v>NVARCHAR(50)</v>
      </c>
    </row>
    <row r="10" spans="1:11" ht="12.3" x14ac:dyDescent="0.35">
      <c r="A10" s="43" t="s">
        <v>1353</v>
      </c>
      <c r="B10" s="43" t="s">
        <v>1230</v>
      </c>
      <c r="C10" s="43" t="s">
        <v>1102</v>
      </c>
      <c r="D10" s="43" t="s">
        <v>1115</v>
      </c>
      <c r="E10" s="43" t="s">
        <v>14</v>
      </c>
      <c r="F10" s="43" t="s">
        <v>1353</v>
      </c>
      <c r="G10" s="43" t="s">
        <v>210</v>
      </c>
      <c r="H10" s="43" t="s">
        <v>16</v>
      </c>
      <c r="I10" s="43" t="s">
        <v>16</v>
      </c>
      <c r="J10" s="44">
        <v>3</v>
      </c>
      <c r="K10" s="27" t="str">
        <f>IFERROR(IF(LEN(VLOOKUP($H10,Attributes!$A$1:$C$283,3,FALSE))=0,"",VLOOKUP($H10,Attributes!$A$1:$C$283,3,FALSE)),"")</f>
        <v>NVARCHAR(32)</v>
      </c>
    </row>
    <row r="11" spans="1:11" ht="12.3" x14ac:dyDescent="0.35">
      <c r="A11" s="43" t="s">
        <v>1352</v>
      </c>
      <c r="B11" s="43" t="s">
        <v>1230</v>
      </c>
      <c r="C11" s="43" t="s">
        <v>1102</v>
      </c>
      <c r="D11" s="43" t="s">
        <v>1115</v>
      </c>
      <c r="E11" s="43" t="s">
        <v>14</v>
      </c>
      <c r="F11" s="43" t="s">
        <v>1352</v>
      </c>
      <c r="G11" s="43" t="s">
        <v>51</v>
      </c>
      <c r="H11" s="43" t="s">
        <v>7</v>
      </c>
      <c r="I11" s="43" t="s">
        <v>7</v>
      </c>
      <c r="J11" s="44">
        <v>1</v>
      </c>
      <c r="K11" s="27" t="str">
        <f>IFERROR(IF(LEN(VLOOKUP($H11,Attributes!$A$1:$C$283,3,FALSE))=0,"",VLOOKUP($H11,Attributes!$A$1:$C$283,3,FALSE)),"")</f>
        <v>NVARCHAR(32)</v>
      </c>
    </row>
    <row r="12" spans="1:11" ht="12.3" x14ac:dyDescent="0.35">
      <c r="A12" s="43" t="s">
        <v>1352</v>
      </c>
      <c r="B12" s="43" t="s">
        <v>1230</v>
      </c>
      <c r="C12" s="43" t="s">
        <v>1102</v>
      </c>
      <c r="D12" s="43" t="s">
        <v>1115</v>
      </c>
      <c r="E12" s="43" t="s">
        <v>14</v>
      </c>
      <c r="F12" s="43" t="s">
        <v>1352</v>
      </c>
      <c r="G12" s="43" t="s">
        <v>51</v>
      </c>
      <c r="H12" s="43" t="s">
        <v>15</v>
      </c>
      <c r="I12" s="43" t="s">
        <v>15</v>
      </c>
      <c r="J12" s="44">
        <v>2</v>
      </c>
      <c r="K12" s="27" t="str">
        <f>IFERROR(IF(LEN(VLOOKUP($H12,Attributes!$A$1:$C$283,3,FALSE))=0,"",VLOOKUP($H12,Attributes!$A$1:$C$283,3,FALSE)),"")</f>
        <v>NVARCHAR(50)</v>
      </c>
    </row>
    <row r="13" spans="1:11" ht="12.3" x14ac:dyDescent="0.35">
      <c r="A13" s="43" t="s">
        <v>1352</v>
      </c>
      <c r="B13" s="43" t="s">
        <v>1230</v>
      </c>
      <c r="C13" s="43" t="s">
        <v>1102</v>
      </c>
      <c r="D13" s="43" t="s">
        <v>1115</v>
      </c>
      <c r="E13" s="43" t="s">
        <v>14</v>
      </c>
      <c r="F13" s="43" t="s">
        <v>1352</v>
      </c>
      <c r="G13" s="43" t="s">
        <v>51</v>
      </c>
      <c r="H13" s="43" t="s">
        <v>16</v>
      </c>
      <c r="I13" s="43" t="s">
        <v>16</v>
      </c>
      <c r="J13" s="44">
        <v>3</v>
      </c>
      <c r="K13" s="27" t="str">
        <f>IFERROR(IF(LEN(VLOOKUP($H13,Attributes!$A$1:$C$283,3,FALSE))=0,"",VLOOKUP($H13,Attributes!$A$1:$C$283,3,FALSE)),"")</f>
        <v>NVARCHAR(32)</v>
      </c>
    </row>
    <row r="14" spans="1:11" ht="12.3" x14ac:dyDescent="0.35">
      <c r="A14" s="43" t="s">
        <v>1346</v>
      </c>
      <c r="B14" s="43" t="s">
        <v>1230</v>
      </c>
      <c r="C14" s="43" t="s">
        <v>1102</v>
      </c>
      <c r="D14" s="43" t="s">
        <v>1115</v>
      </c>
      <c r="E14" s="43" t="s">
        <v>22</v>
      </c>
      <c r="F14" s="43" t="s">
        <v>1346</v>
      </c>
      <c r="G14" s="43" t="s">
        <v>239</v>
      </c>
      <c r="H14" s="43" t="s">
        <v>23</v>
      </c>
      <c r="I14" s="43" t="s">
        <v>246</v>
      </c>
      <c r="J14" s="44">
        <v>1</v>
      </c>
      <c r="K14" s="27" t="str">
        <f>IFERROR(IF(LEN(VLOOKUP($H14,Attributes!$A$1:$C$283,3,FALSE))=0,"",VLOOKUP($H14,Attributes!$A$1:$C$283,3,FALSE)),"")</f>
        <v>NVARCHAR(32)</v>
      </c>
    </row>
    <row r="15" spans="1:11" ht="12.3" x14ac:dyDescent="0.35">
      <c r="A15" s="43" t="s">
        <v>1358</v>
      </c>
      <c r="B15" s="43" t="s">
        <v>1230</v>
      </c>
      <c r="C15" s="43" t="s">
        <v>1102</v>
      </c>
      <c r="D15" s="43" t="s">
        <v>1115</v>
      </c>
      <c r="E15" s="43" t="s">
        <v>321</v>
      </c>
      <c r="F15" s="43" t="s">
        <v>1358</v>
      </c>
      <c r="G15" s="43" t="s">
        <v>1354</v>
      </c>
      <c r="H15" s="43" t="s">
        <v>325</v>
      </c>
      <c r="I15" s="43" t="s">
        <v>1359</v>
      </c>
      <c r="J15" s="44">
        <v>1</v>
      </c>
      <c r="K15" s="27" t="str">
        <f>IFERROR(IF(LEN(VLOOKUP($H15,Attributes!$A$1:$C$283,3,FALSE))=0,"",VLOOKUP($H15,Attributes!$A$1:$C$283,3,FALSE)),"")</f>
        <v>VARCHAR(600)</v>
      </c>
    </row>
    <row r="16" spans="1:11" ht="12.3" x14ac:dyDescent="0.35">
      <c r="A16" s="43" t="s">
        <v>1350</v>
      </c>
      <c r="B16" s="43" t="s">
        <v>1230</v>
      </c>
      <c r="C16" s="43" t="s">
        <v>1102</v>
      </c>
      <c r="D16" s="43" t="s">
        <v>1115</v>
      </c>
      <c r="E16" s="43" t="s">
        <v>14</v>
      </c>
      <c r="F16" s="43" t="s">
        <v>1350</v>
      </c>
      <c r="G16" s="43" t="s">
        <v>60</v>
      </c>
      <c r="H16" s="43" t="s">
        <v>7</v>
      </c>
      <c r="I16" s="43" t="s">
        <v>7</v>
      </c>
      <c r="J16" s="44">
        <v>1</v>
      </c>
      <c r="K16" s="27" t="str">
        <f>IFERROR(IF(LEN(VLOOKUP($H16,Attributes!$A$1:$C$283,3,FALSE))=0,"",VLOOKUP($H16,Attributes!$A$1:$C$283,3,FALSE)),"")</f>
        <v>NVARCHAR(32)</v>
      </c>
    </row>
    <row r="17" spans="1:11" ht="12.3" x14ac:dyDescent="0.35">
      <c r="A17" s="43" t="s">
        <v>1350</v>
      </c>
      <c r="B17" s="43" t="s">
        <v>1230</v>
      </c>
      <c r="C17" s="43" t="s">
        <v>1102</v>
      </c>
      <c r="D17" s="43" t="s">
        <v>1115</v>
      </c>
      <c r="E17" s="43" t="s">
        <v>14</v>
      </c>
      <c r="F17" s="43" t="s">
        <v>1350</v>
      </c>
      <c r="G17" s="43" t="s">
        <v>60</v>
      </c>
      <c r="H17" s="43" t="s">
        <v>15</v>
      </c>
      <c r="I17" s="43" t="s">
        <v>15</v>
      </c>
      <c r="J17" s="44">
        <v>2</v>
      </c>
      <c r="K17" s="27" t="str">
        <f>IFERROR(IF(LEN(VLOOKUP($H17,Attributes!$A$1:$C$283,3,FALSE))=0,"",VLOOKUP($H17,Attributes!$A$1:$C$283,3,FALSE)),"")</f>
        <v>NVARCHAR(50)</v>
      </c>
    </row>
    <row r="18" spans="1:11" ht="12.3" x14ac:dyDescent="0.35">
      <c r="A18" s="43" t="s">
        <v>1350</v>
      </c>
      <c r="B18" s="43" t="s">
        <v>1230</v>
      </c>
      <c r="C18" s="43" t="s">
        <v>1102</v>
      </c>
      <c r="D18" s="43" t="s">
        <v>1115</v>
      </c>
      <c r="E18" s="43" t="s">
        <v>14</v>
      </c>
      <c r="F18" s="43" t="s">
        <v>1350</v>
      </c>
      <c r="G18" s="43" t="s">
        <v>60</v>
      </c>
      <c r="H18" s="43" t="s">
        <v>16</v>
      </c>
      <c r="I18" s="43" t="s">
        <v>16</v>
      </c>
      <c r="J18" s="44">
        <v>3</v>
      </c>
      <c r="K18" s="27" t="str">
        <f>IFERROR(IF(LEN(VLOOKUP($H18,Attributes!$A$1:$C$283,3,FALSE))=0,"",VLOOKUP($H18,Attributes!$A$1:$C$283,3,FALSE)),"")</f>
        <v>NVARCHAR(32)</v>
      </c>
    </row>
    <row r="19" spans="1:11" ht="12.3" x14ac:dyDescent="0.35">
      <c r="A19" s="43" t="s">
        <v>1345</v>
      </c>
      <c r="B19" s="43" t="s">
        <v>1230</v>
      </c>
      <c r="C19" s="43" t="s">
        <v>1102</v>
      </c>
      <c r="D19" s="43" t="s">
        <v>1115</v>
      </c>
      <c r="E19" s="43" t="s">
        <v>321</v>
      </c>
      <c r="F19" s="43" t="s">
        <v>1345</v>
      </c>
      <c r="G19" s="43" t="s">
        <v>959</v>
      </c>
      <c r="H19" s="43" t="s">
        <v>325</v>
      </c>
      <c r="I19" s="43" t="s">
        <v>968</v>
      </c>
      <c r="J19" s="44">
        <v>1</v>
      </c>
      <c r="K19" s="27" t="str">
        <f>IFERROR(IF(LEN(VLOOKUP($H19,Attributes!$A$1:$C$283,3,FALSE))=0,"",VLOOKUP($H19,Attributes!$A$1:$C$283,3,FALSE)),"")</f>
        <v>VARCHAR(600)</v>
      </c>
    </row>
    <row r="20" spans="1:11" ht="12.3" x14ac:dyDescent="0.35">
      <c r="A20" s="43" t="s">
        <v>1349</v>
      </c>
      <c r="B20" s="43" t="s">
        <v>1230</v>
      </c>
      <c r="C20" s="43" t="s">
        <v>1102</v>
      </c>
      <c r="D20" s="43" t="s">
        <v>1115</v>
      </c>
      <c r="E20" s="43" t="s">
        <v>14</v>
      </c>
      <c r="F20" s="43" t="s">
        <v>1349</v>
      </c>
      <c r="G20" s="43" t="s">
        <v>71</v>
      </c>
      <c r="H20" s="43" t="s">
        <v>7</v>
      </c>
      <c r="I20" s="43" t="s">
        <v>7</v>
      </c>
      <c r="J20" s="44">
        <v>1</v>
      </c>
      <c r="K20" s="27" t="str">
        <f>IFERROR(IF(LEN(VLOOKUP($H20,Attributes!$A$1:$C$283,3,FALSE))=0,"",VLOOKUP($H20,Attributes!$A$1:$C$283,3,FALSE)),"")</f>
        <v>NVARCHAR(32)</v>
      </c>
    </row>
    <row r="21" spans="1:11" ht="12.3" x14ac:dyDescent="0.35">
      <c r="A21" s="43" t="s">
        <v>1349</v>
      </c>
      <c r="B21" s="43" t="s">
        <v>1230</v>
      </c>
      <c r="C21" s="43" t="s">
        <v>1102</v>
      </c>
      <c r="D21" s="43" t="s">
        <v>1115</v>
      </c>
      <c r="E21" s="43" t="s">
        <v>14</v>
      </c>
      <c r="F21" s="43" t="s">
        <v>1349</v>
      </c>
      <c r="G21" s="43" t="s">
        <v>71</v>
      </c>
      <c r="H21" s="43" t="s">
        <v>15</v>
      </c>
      <c r="I21" s="43" t="s">
        <v>15</v>
      </c>
      <c r="J21" s="44">
        <v>2</v>
      </c>
      <c r="K21" s="27" t="str">
        <f>IFERROR(IF(LEN(VLOOKUP($H21,Attributes!$A$1:$C$283,3,FALSE))=0,"",VLOOKUP($H21,Attributes!$A$1:$C$283,3,FALSE)),"")</f>
        <v>NVARCHAR(50)</v>
      </c>
    </row>
    <row r="22" spans="1:11" ht="12.3" x14ac:dyDescent="0.35">
      <c r="A22" s="43" t="s">
        <v>1349</v>
      </c>
      <c r="B22" s="43" t="s">
        <v>1230</v>
      </c>
      <c r="C22" s="43" t="s">
        <v>1102</v>
      </c>
      <c r="D22" s="43" t="s">
        <v>1115</v>
      </c>
      <c r="E22" s="43" t="s">
        <v>14</v>
      </c>
      <c r="F22" s="43" t="s">
        <v>1349</v>
      </c>
      <c r="G22" s="43" t="s">
        <v>71</v>
      </c>
      <c r="H22" s="43" t="s">
        <v>16</v>
      </c>
      <c r="I22" s="43" t="s">
        <v>16</v>
      </c>
      <c r="J22" s="44">
        <v>3</v>
      </c>
      <c r="K22" s="27" t="str">
        <f>IFERROR(IF(LEN(VLOOKUP($H22,Attributes!$A$1:$C$283,3,FALSE))=0,"",VLOOKUP($H22,Attributes!$A$1:$C$283,3,FALSE)),"")</f>
        <v>NVARCHAR(32)</v>
      </c>
    </row>
    <row r="23" spans="1:11" ht="12.3" x14ac:dyDescent="0.35">
      <c r="A23" s="43" t="s">
        <v>1351</v>
      </c>
      <c r="B23" s="43" t="s">
        <v>1230</v>
      </c>
      <c r="C23" s="43" t="s">
        <v>1102</v>
      </c>
      <c r="D23" s="43" t="s">
        <v>1115</v>
      </c>
      <c r="E23" s="43" t="s">
        <v>14</v>
      </c>
      <c r="F23" s="43" t="s">
        <v>1351</v>
      </c>
      <c r="G23" s="43" t="s">
        <v>179</v>
      </c>
      <c r="H23" s="43" t="s">
        <v>7</v>
      </c>
      <c r="I23" s="43" t="s">
        <v>7</v>
      </c>
      <c r="J23" s="44">
        <v>1</v>
      </c>
      <c r="K23" s="27" t="str">
        <f>IFERROR(IF(LEN(VLOOKUP($H23,Attributes!$A$1:$C$283,3,FALSE))=0,"",VLOOKUP($H23,Attributes!$A$1:$C$283,3,FALSE)),"")</f>
        <v>NVARCHAR(32)</v>
      </c>
    </row>
    <row r="24" spans="1:11" ht="12.3" x14ac:dyDescent="0.35">
      <c r="A24" s="43" t="s">
        <v>1351</v>
      </c>
      <c r="B24" s="43" t="s">
        <v>1230</v>
      </c>
      <c r="C24" s="43" t="s">
        <v>1102</v>
      </c>
      <c r="D24" s="43" t="s">
        <v>1115</v>
      </c>
      <c r="E24" s="43" t="s">
        <v>14</v>
      </c>
      <c r="F24" s="43" t="s">
        <v>1351</v>
      </c>
      <c r="G24" s="43" t="s">
        <v>179</v>
      </c>
      <c r="H24" s="43" t="s">
        <v>15</v>
      </c>
      <c r="I24" s="43" t="s">
        <v>15</v>
      </c>
      <c r="J24" s="44">
        <v>2</v>
      </c>
      <c r="K24" s="27" t="str">
        <f>IFERROR(IF(LEN(VLOOKUP($H24,Attributes!$A$1:$C$283,3,FALSE))=0,"",VLOOKUP($H24,Attributes!$A$1:$C$283,3,FALSE)),"")</f>
        <v>NVARCHAR(50)</v>
      </c>
    </row>
    <row r="25" spans="1:11" ht="12.3" x14ac:dyDescent="0.35">
      <c r="A25" s="43" t="s">
        <v>1351</v>
      </c>
      <c r="B25" s="43" t="s">
        <v>1230</v>
      </c>
      <c r="C25" s="43" t="s">
        <v>1102</v>
      </c>
      <c r="D25" s="43" t="s">
        <v>1115</v>
      </c>
      <c r="E25" s="43" t="s">
        <v>14</v>
      </c>
      <c r="F25" s="43" t="s">
        <v>1351</v>
      </c>
      <c r="G25" s="43" t="s">
        <v>179</v>
      </c>
      <c r="H25" s="43" t="s">
        <v>16</v>
      </c>
      <c r="I25" s="43" t="s">
        <v>16</v>
      </c>
      <c r="J25" s="44">
        <v>3</v>
      </c>
      <c r="K25" s="27" t="str">
        <f>IFERROR(IF(LEN(VLOOKUP($H25,Attributes!$A$1:$C$283,3,FALSE))=0,"",VLOOKUP($H25,Attributes!$A$1:$C$283,3,FALSE)),"")</f>
        <v>NVARCHAR(32)</v>
      </c>
    </row>
    <row r="26" spans="1:11" ht="12.3" x14ac:dyDescent="0.35">
      <c r="A26" s="43" t="s">
        <v>1343</v>
      </c>
      <c r="B26" s="43" t="s">
        <v>1230</v>
      </c>
      <c r="C26" s="43" t="s">
        <v>1102</v>
      </c>
      <c r="D26" s="43" t="s">
        <v>1115</v>
      </c>
      <c r="E26" s="43" t="s">
        <v>35</v>
      </c>
      <c r="F26" s="43" t="s">
        <v>1343</v>
      </c>
      <c r="G26" s="43" t="s">
        <v>0</v>
      </c>
      <c r="H26" s="43" t="s">
        <v>5</v>
      </c>
      <c r="I26" s="43" t="s">
        <v>5</v>
      </c>
      <c r="J26" s="44">
        <v>1</v>
      </c>
      <c r="K26" s="27" t="str">
        <f>IFERROR(IF(LEN(VLOOKUP($H26,Attributes!$A$1:$C$283,3,FALSE))=0,"",VLOOKUP($H26,Attributes!$A$1:$C$283,3,FALSE)),"")</f>
        <v>NVARCHAR(32)</v>
      </c>
    </row>
    <row r="27" spans="1:11" ht="12.3" x14ac:dyDescent="0.35">
      <c r="A27" s="43" t="s">
        <v>1343</v>
      </c>
      <c r="B27" s="43" t="s">
        <v>1230</v>
      </c>
      <c r="C27" s="43" t="s">
        <v>1102</v>
      </c>
      <c r="D27" s="43" t="s">
        <v>1115</v>
      </c>
      <c r="E27" s="43" t="s">
        <v>35</v>
      </c>
      <c r="F27" s="43" t="s">
        <v>1343</v>
      </c>
      <c r="G27" s="43" t="s">
        <v>0</v>
      </c>
      <c r="H27" s="43" t="s">
        <v>36</v>
      </c>
      <c r="I27" s="43" t="s">
        <v>7</v>
      </c>
      <c r="J27" s="44">
        <v>2</v>
      </c>
      <c r="K27" s="27" t="str">
        <f>IFERROR(IF(LEN(VLOOKUP($H27,Attributes!$A$1:$C$283,3,FALSE))=0,"",VLOOKUP($H27,Attributes!$A$1:$C$283,3,FALSE)),"")</f>
        <v>NVARCHAR(32)</v>
      </c>
    </row>
    <row r="28" spans="1:11" ht="12.3" x14ac:dyDescent="0.35">
      <c r="A28" s="43" t="s">
        <v>1343</v>
      </c>
      <c r="B28" s="43" t="s">
        <v>1230</v>
      </c>
      <c r="C28" s="43" t="s">
        <v>1102</v>
      </c>
      <c r="D28" s="43" t="s">
        <v>1115</v>
      </c>
      <c r="E28" s="43" t="s">
        <v>35</v>
      </c>
      <c r="F28" s="43" t="s">
        <v>1343</v>
      </c>
      <c r="G28" s="43" t="s">
        <v>0</v>
      </c>
      <c r="H28" s="43" t="s">
        <v>37</v>
      </c>
      <c r="I28" s="43" t="s">
        <v>428</v>
      </c>
      <c r="J28" s="44">
        <v>3</v>
      </c>
      <c r="K28" s="27" t="str">
        <f>IFERROR(IF(LEN(VLOOKUP($H28,Attributes!$A$1:$C$283,3,FALSE))=0,"",VLOOKUP($H28,Attributes!$A$1:$C$283,3,FALSE)),"")</f>
        <v>NVARCHAR(50)</v>
      </c>
    </row>
    <row r="29" spans="1:11" ht="12.3" x14ac:dyDescent="0.35">
      <c r="A29" s="45" t="s">
        <v>1344</v>
      </c>
      <c r="B29" s="43" t="s">
        <v>1230</v>
      </c>
      <c r="C29" s="43" t="s">
        <v>1102</v>
      </c>
      <c r="D29" s="43" t="s">
        <v>1115</v>
      </c>
      <c r="E29" s="43" t="s">
        <v>321</v>
      </c>
      <c r="F29" s="45" t="s">
        <v>1344</v>
      </c>
      <c r="G29" s="43" t="s">
        <v>330</v>
      </c>
      <c r="H29" s="43" t="s">
        <v>325</v>
      </c>
      <c r="I29" s="43" t="s">
        <v>557</v>
      </c>
      <c r="J29" s="44">
        <v>1</v>
      </c>
      <c r="K29" s="27" t="str">
        <f>IFERROR(IF(LEN(VLOOKUP($H29,Attributes!$A$1:$C$283,3,FALSE))=0,"",VLOOKUP($H29,Attributes!$A$1:$C$283,3,FALSE)),"")</f>
        <v>VARCHAR(600)</v>
      </c>
    </row>
    <row r="30" spans="1:11" ht="12.3" x14ac:dyDescent="0.35">
      <c r="A30" s="43" t="s">
        <v>1486</v>
      </c>
      <c r="B30" s="43" t="s">
        <v>1228</v>
      </c>
      <c r="C30" s="43" t="s">
        <v>1320</v>
      </c>
      <c r="D30" s="43" t="s">
        <v>1103</v>
      </c>
      <c r="E30" s="43" t="s">
        <v>22</v>
      </c>
      <c r="F30" s="43" t="s">
        <v>1127</v>
      </c>
      <c r="G30" s="43" t="s">
        <v>25</v>
      </c>
      <c r="H30" s="43" t="s">
        <v>23</v>
      </c>
      <c r="I30" s="43" t="s">
        <v>23</v>
      </c>
      <c r="J30" s="44">
        <v>1</v>
      </c>
      <c r="K30" s="27" t="str">
        <f>IFERROR(IF(LEN(VLOOKUP($H30,Attributes!$A$1:$C$283,3,FALSE))=0,"",VLOOKUP($H30,Attributes!$A$1:$C$283,3,FALSE)),"")</f>
        <v>NVARCHAR(32)</v>
      </c>
    </row>
    <row r="31" spans="1:11" ht="12.3" x14ac:dyDescent="0.4">
      <c r="A31" s="46" t="s">
        <v>1789</v>
      </c>
      <c r="B31" s="43" t="s">
        <v>1229</v>
      </c>
      <c r="C31" s="43" t="s">
        <v>1102</v>
      </c>
      <c r="D31" s="43" t="s">
        <v>1103</v>
      </c>
      <c r="E31" s="43" t="s">
        <v>329</v>
      </c>
      <c r="F31" s="43" t="s">
        <v>1117</v>
      </c>
      <c r="G31" s="43" t="s">
        <v>321</v>
      </c>
      <c r="H31" s="43" t="s">
        <v>327</v>
      </c>
      <c r="I31" s="43" t="s">
        <v>327</v>
      </c>
      <c r="J31" s="44">
        <v>1</v>
      </c>
      <c r="K31" s="27" t="str">
        <f>IFERROR(IF(LEN(VLOOKUP($H31,Attributes!$A$1:$C$283,3,FALSE))=0,"",VLOOKUP($H31,Attributes!$A$1:$C$283,3,FALSE)),"")</f>
        <v>NVARCHAR(25)</v>
      </c>
    </row>
    <row r="32" spans="1:11" ht="12.3" x14ac:dyDescent="0.4">
      <c r="A32" s="46" t="s">
        <v>1790</v>
      </c>
      <c r="B32" s="43" t="s">
        <v>1229</v>
      </c>
      <c r="C32" s="43" t="s">
        <v>1102</v>
      </c>
      <c r="D32" s="43" t="s">
        <v>1103</v>
      </c>
      <c r="E32" s="43" t="s">
        <v>242</v>
      </c>
      <c r="F32" s="43" t="s">
        <v>1117</v>
      </c>
      <c r="G32" s="43" t="s">
        <v>22</v>
      </c>
      <c r="H32" s="43" t="s">
        <v>24</v>
      </c>
      <c r="I32" s="43" t="s">
        <v>24</v>
      </c>
      <c r="J32" s="44">
        <v>1</v>
      </c>
      <c r="K32" s="27" t="s">
        <v>974</v>
      </c>
    </row>
    <row r="33" spans="1:11" ht="12.3" x14ac:dyDescent="0.35">
      <c r="A33" s="45" t="s">
        <v>1477</v>
      </c>
      <c r="B33" s="45" t="s">
        <v>1229</v>
      </c>
      <c r="C33" s="45" t="s">
        <v>1102</v>
      </c>
      <c r="D33" s="45" t="s">
        <v>1360</v>
      </c>
      <c r="E33" s="45" t="s">
        <v>1355</v>
      </c>
      <c r="F33" s="45" t="s">
        <v>1117</v>
      </c>
      <c r="G33" s="45" t="s">
        <v>1354</v>
      </c>
      <c r="H33" s="45" t="s">
        <v>1361</v>
      </c>
      <c r="I33" s="45" t="s">
        <v>1361</v>
      </c>
      <c r="J33" s="47">
        <v>1</v>
      </c>
      <c r="K33" s="27" t="str">
        <f>IFERROR(IF(LEN(VLOOKUP($H33,Attributes!$A$1:$C$283,3,FALSE))=0,"",VLOOKUP($H33,Attributes!$A$1:$C$283,3,FALSE)),"")</f>
        <v>NVARCHAR(25)</v>
      </c>
    </row>
    <row r="34" spans="1:11" ht="12.3" x14ac:dyDescent="0.4">
      <c r="A34" s="46" t="s">
        <v>1791</v>
      </c>
      <c r="B34" s="46" t="s">
        <v>1229</v>
      </c>
      <c r="C34" s="46" t="s">
        <v>1104</v>
      </c>
      <c r="D34" s="46" t="s">
        <v>1103</v>
      </c>
      <c r="E34" s="46" t="s">
        <v>1357</v>
      </c>
      <c r="F34" s="46" t="s">
        <v>1792</v>
      </c>
      <c r="G34" s="46" t="s">
        <v>1356</v>
      </c>
      <c r="H34" s="46" t="s">
        <v>1366</v>
      </c>
      <c r="I34" s="46" t="s">
        <v>1366</v>
      </c>
      <c r="J34" s="46">
        <v>1</v>
      </c>
      <c r="K34" s="27" t="s">
        <v>978</v>
      </c>
    </row>
    <row r="35" spans="1:11" ht="12.3" x14ac:dyDescent="0.35">
      <c r="A35" s="43" t="s">
        <v>1402</v>
      </c>
      <c r="B35" s="43" t="s">
        <v>1228</v>
      </c>
      <c r="C35" s="43" t="s">
        <v>1320</v>
      </c>
      <c r="D35" s="43" t="s">
        <v>1103</v>
      </c>
      <c r="E35" s="43" t="s">
        <v>117</v>
      </c>
      <c r="F35" s="43" t="s">
        <v>1117</v>
      </c>
      <c r="G35" s="43" t="s">
        <v>127</v>
      </c>
      <c r="H35" s="43" t="s">
        <v>118</v>
      </c>
      <c r="I35" s="43" t="s">
        <v>118</v>
      </c>
      <c r="J35" s="44">
        <v>1</v>
      </c>
      <c r="K35" s="27" t="str">
        <f>IFERROR(IF(LEN(VLOOKUP($H35,Attributes!$A$1:$C$283,3,FALSE))=0,"",VLOOKUP($H35,Attributes!$A$1:$C$283,3,FALSE)),"")</f>
        <v>NVARCHAR(50)</v>
      </c>
    </row>
    <row r="36" spans="1:11" ht="12.3" x14ac:dyDescent="0.35">
      <c r="A36" s="48" t="s">
        <v>1403</v>
      </c>
      <c r="B36" s="48" t="s">
        <v>1228</v>
      </c>
      <c r="C36" s="48" t="s">
        <v>1320</v>
      </c>
      <c r="D36" s="48" t="s">
        <v>1103</v>
      </c>
      <c r="E36" s="48" t="s">
        <v>14</v>
      </c>
      <c r="F36" s="48" t="s">
        <v>1168</v>
      </c>
      <c r="G36" s="48" t="s">
        <v>41</v>
      </c>
      <c r="H36" s="43" t="s">
        <v>7</v>
      </c>
      <c r="I36" s="43" t="s">
        <v>45</v>
      </c>
      <c r="J36" s="44">
        <v>1</v>
      </c>
      <c r="K36" s="27" t="str">
        <f>IFERROR(IF(LEN(VLOOKUP($H36,Attributes!$A$1:$C$283,3,FALSE))=0,"",VLOOKUP($H36,Attributes!$A$1:$C$283,3,FALSE)),"")</f>
        <v>NVARCHAR(32)</v>
      </c>
    </row>
    <row r="37" spans="1:11" ht="12.3" x14ac:dyDescent="0.35">
      <c r="A37" s="48" t="s">
        <v>1403</v>
      </c>
      <c r="B37" s="48" t="s">
        <v>1228</v>
      </c>
      <c r="C37" s="48" t="s">
        <v>1320</v>
      </c>
      <c r="D37" s="48" t="s">
        <v>1103</v>
      </c>
      <c r="E37" s="48" t="s">
        <v>14</v>
      </c>
      <c r="F37" s="48" t="s">
        <v>1168</v>
      </c>
      <c r="G37" s="48" t="s">
        <v>41</v>
      </c>
      <c r="H37" s="43" t="s">
        <v>15</v>
      </c>
      <c r="I37" s="43" t="s">
        <v>46</v>
      </c>
      <c r="J37" s="44">
        <v>2</v>
      </c>
      <c r="K37" s="27" t="str">
        <f>IFERROR(IF(LEN(VLOOKUP($H37,Attributes!$A$1:$C$283,3,FALSE))=0,"",VLOOKUP($H37,Attributes!$A$1:$C$283,3,FALSE)),"")</f>
        <v>NVARCHAR(50)</v>
      </c>
    </row>
    <row r="38" spans="1:11" ht="12.3" x14ac:dyDescent="0.35">
      <c r="A38" s="48" t="s">
        <v>1403</v>
      </c>
      <c r="B38" s="48" t="s">
        <v>1228</v>
      </c>
      <c r="C38" s="48" t="s">
        <v>1320</v>
      </c>
      <c r="D38" s="48" t="s">
        <v>1103</v>
      </c>
      <c r="E38" s="48" t="s">
        <v>14</v>
      </c>
      <c r="F38" s="48" t="s">
        <v>1168</v>
      </c>
      <c r="G38" s="48" t="s">
        <v>41</v>
      </c>
      <c r="H38" s="43" t="s">
        <v>16</v>
      </c>
      <c r="I38" s="43" t="s">
        <v>47</v>
      </c>
      <c r="J38" s="44">
        <v>3</v>
      </c>
      <c r="K38" s="27" t="str">
        <f>IFERROR(IF(LEN(VLOOKUP($H38,Attributes!$A$1:$C$283,3,FALSE))=0,"",VLOOKUP($H38,Attributes!$A$1:$C$283,3,FALSE)),"")</f>
        <v>NVARCHAR(32)</v>
      </c>
    </row>
    <row r="39" spans="1:11" ht="12.3" x14ac:dyDescent="0.35">
      <c r="A39" s="48" t="s">
        <v>1404</v>
      </c>
      <c r="B39" s="48" t="s">
        <v>1228</v>
      </c>
      <c r="C39" s="48" t="s">
        <v>1320</v>
      </c>
      <c r="D39" s="48" t="s">
        <v>1103</v>
      </c>
      <c r="E39" s="48" t="s">
        <v>106</v>
      </c>
      <c r="F39" s="48" t="s">
        <v>1157</v>
      </c>
      <c r="G39" s="48" t="s">
        <v>364</v>
      </c>
      <c r="H39" s="43" t="s">
        <v>7</v>
      </c>
      <c r="I39" s="43" t="s">
        <v>7</v>
      </c>
      <c r="J39" s="44">
        <v>1</v>
      </c>
      <c r="K39" s="27" t="str">
        <f>IFERROR(IF(LEN(VLOOKUP($H39,Attributes!$A$1:$C$283,3,FALSE))=0,"",VLOOKUP($H39,Attributes!$A$1:$C$283,3,FALSE)),"")</f>
        <v>NVARCHAR(32)</v>
      </c>
    </row>
    <row r="40" spans="1:11" ht="12.3" x14ac:dyDescent="0.35">
      <c r="A40" s="48" t="s">
        <v>1404</v>
      </c>
      <c r="B40" s="48" t="s">
        <v>1228</v>
      </c>
      <c r="C40" s="48" t="s">
        <v>1320</v>
      </c>
      <c r="D40" s="48" t="s">
        <v>1103</v>
      </c>
      <c r="E40" s="48" t="s">
        <v>106</v>
      </c>
      <c r="F40" s="48" t="s">
        <v>1157</v>
      </c>
      <c r="G40" s="48" t="s">
        <v>364</v>
      </c>
      <c r="H40" s="43" t="s">
        <v>15</v>
      </c>
      <c r="I40" s="43" t="s">
        <v>15</v>
      </c>
      <c r="J40" s="44">
        <v>2</v>
      </c>
      <c r="K40" s="27" t="str">
        <f>IFERROR(IF(LEN(VLOOKUP($H40,Attributes!$A$1:$C$283,3,FALSE))=0,"",VLOOKUP($H40,Attributes!$A$1:$C$283,3,FALSE)),"")</f>
        <v>NVARCHAR(50)</v>
      </c>
    </row>
    <row r="41" spans="1:11" ht="12.3" x14ac:dyDescent="0.35">
      <c r="A41" s="48" t="s">
        <v>1404</v>
      </c>
      <c r="B41" s="48" t="s">
        <v>1228</v>
      </c>
      <c r="C41" s="48" t="s">
        <v>1320</v>
      </c>
      <c r="D41" s="48" t="s">
        <v>1103</v>
      </c>
      <c r="E41" s="48" t="s">
        <v>106</v>
      </c>
      <c r="F41" s="48" t="s">
        <v>1157</v>
      </c>
      <c r="G41" s="48" t="s">
        <v>364</v>
      </c>
      <c r="H41" s="43" t="s">
        <v>16</v>
      </c>
      <c r="I41" s="43" t="s">
        <v>16</v>
      </c>
      <c r="J41" s="44">
        <v>3</v>
      </c>
      <c r="K41" s="27" t="str">
        <f>IFERROR(IF(LEN(VLOOKUP($H41,Attributes!$A$1:$C$283,3,FALSE))=0,"",VLOOKUP($H41,Attributes!$A$1:$C$283,3,FALSE)),"")</f>
        <v>NVARCHAR(32)</v>
      </c>
    </row>
    <row r="42" spans="1:11" ht="12.3" x14ac:dyDescent="0.35">
      <c r="A42" s="48" t="s">
        <v>1404</v>
      </c>
      <c r="B42" s="48" t="s">
        <v>1228</v>
      </c>
      <c r="C42" s="48" t="s">
        <v>1320</v>
      </c>
      <c r="D42" s="48" t="s">
        <v>1103</v>
      </c>
      <c r="E42" s="48" t="s">
        <v>106</v>
      </c>
      <c r="F42" s="48" t="s">
        <v>1157</v>
      </c>
      <c r="G42" s="48" t="s">
        <v>364</v>
      </c>
      <c r="H42" s="43" t="s">
        <v>98</v>
      </c>
      <c r="I42" s="43" t="s">
        <v>98</v>
      </c>
      <c r="J42" s="44">
        <v>4</v>
      </c>
      <c r="K42" s="27" t="str">
        <f>IFERROR(IF(LEN(VLOOKUP($H42,Attributes!$A$1:$C$283,3,FALSE))=0,"",VLOOKUP($H42,Attributes!$A$1:$C$283,3,FALSE)),"")</f>
        <v>DATETIME DAY TO SECOND</v>
      </c>
    </row>
    <row r="43" spans="1:11" ht="12.3" x14ac:dyDescent="0.35">
      <c r="A43" s="43" t="s">
        <v>1405</v>
      </c>
      <c r="B43" s="43" t="s">
        <v>1228</v>
      </c>
      <c r="C43" s="43" t="s">
        <v>1320</v>
      </c>
      <c r="D43" s="43" t="s">
        <v>1103</v>
      </c>
      <c r="E43" s="43" t="s">
        <v>50</v>
      </c>
      <c r="F43" s="43" t="s">
        <v>1117</v>
      </c>
      <c r="G43" s="43" t="s">
        <v>14</v>
      </c>
      <c r="H43" s="43" t="s">
        <v>16</v>
      </c>
      <c r="I43" s="43" t="s">
        <v>16</v>
      </c>
      <c r="J43" s="44">
        <v>1</v>
      </c>
      <c r="K43" s="27" t="str">
        <f>IFERROR(IF(LEN(VLOOKUP($H43,Attributes!$A$1:$C$283,3,FALSE))=0,"",VLOOKUP($H43,Attributes!$A$1:$C$283,3,FALSE)),"")</f>
        <v>NVARCHAR(32)</v>
      </c>
    </row>
    <row r="44" spans="1:11" ht="12.3" x14ac:dyDescent="0.35">
      <c r="A44" s="48" t="s">
        <v>1406</v>
      </c>
      <c r="B44" s="48" t="s">
        <v>1228</v>
      </c>
      <c r="C44" s="48" t="s">
        <v>1320</v>
      </c>
      <c r="D44" s="48" t="s">
        <v>1103</v>
      </c>
      <c r="E44" s="48" t="s">
        <v>364</v>
      </c>
      <c r="F44" s="48" t="s">
        <v>1213</v>
      </c>
      <c r="G44" s="48" t="s">
        <v>356</v>
      </c>
      <c r="H44" s="43" t="s">
        <v>7</v>
      </c>
      <c r="I44" s="43" t="s">
        <v>7</v>
      </c>
      <c r="J44" s="44">
        <v>1</v>
      </c>
      <c r="K44" s="27" t="str">
        <f>IFERROR(IF(LEN(VLOOKUP($H44,Attributes!$A$1:$C$283,3,FALSE))=0,"",VLOOKUP($H44,Attributes!$A$1:$C$283,3,FALSE)),"")</f>
        <v>NVARCHAR(32)</v>
      </c>
    </row>
    <row r="45" spans="1:11" ht="12.3" x14ac:dyDescent="0.35">
      <c r="A45" s="48" t="s">
        <v>1406</v>
      </c>
      <c r="B45" s="48" t="s">
        <v>1228</v>
      </c>
      <c r="C45" s="48" t="s">
        <v>1320</v>
      </c>
      <c r="D45" s="48" t="s">
        <v>1103</v>
      </c>
      <c r="E45" s="48" t="s">
        <v>364</v>
      </c>
      <c r="F45" s="48" t="s">
        <v>1213</v>
      </c>
      <c r="G45" s="48" t="s">
        <v>356</v>
      </c>
      <c r="H45" s="43" t="s">
        <v>15</v>
      </c>
      <c r="I45" s="43" t="s">
        <v>15</v>
      </c>
      <c r="J45" s="44">
        <v>2</v>
      </c>
      <c r="K45" s="27" t="str">
        <f>IFERROR(IF(LEN(VLOOKUP($H45,Attributes!$A$1:$C$283,3,FALSE))=0,"",VLOOKUP($H45,Attributes!$A$1:$C$283,3,FALSE)),"")</f>
        <v>NVARCHAR(50)</v>
      </c>
    </row>
    <row r="46" spans="1:11" ht="12.3" x14ac:dyDescent="0.35">
      <c r="A46" s="48" t="s">
        <v>1406</v>
      </c>
      <c r="B46" s="48" t="s">
        <v>1228</v>
      </c>
      <c r="C46" s="48" t="s">
        <v>1320</v>
      </c>
      <c r="D46" s="48" t="s">
        <v>1103</v>
      </c>
      <c r="E46" s="48" t="s">
        <v>364</v>
      </c>
      <c r="F46" s="48" t="s">
        <v>1213</v>
      </c>
      <c r="G46" s="48" t="s">
        <v>356</v>
      </c>
      <c r="H46" s="43" t="s">
        <v>16</v>
      </c>
      <c r="I46" s="43" t="s">
        <v>16</v>
      </c>
      <c r="J46" s="44">
        <v>3</v>
      </c>
      <c r="K46" s="27" t="str">
        <f>IFERROR(IF(LEN(VLOOKUP($H46,Attributes!$A$1:$C$283,3,FALSE))=0,"",VLOOKUP($H46,Attributes!$A$1:$C$283,3,FALSE)),"")</f>
        <v>NVARCHAR(32)</v>
      </c>
    </row>
    <row r="47" spans="1:11" ht="12.3" x14ac:dyDescent="0.35">
      <c r="A47" s="48" t="s">
        <v>1406</v>
      </c>
      <c r="B47" s="48" t="s">
        <v>1228</v>
      </c>
      <c r="C47" s="48" t="s">
        <v>1320</v>
      </c>
      <c r="D47" s="48" t="s">
        <v>1103</v>
      </c>
      <c r="E47" s="48" t="s">
        <v>364</v>
      </c>
      <c r="F47" s="48" t="s">
        <v>1213</v>
      </c>
      <c r="G47" s="48" t="s">
        <v>356</v>
      </c>
      <c r="H47" s="43" t="s">
        <v>98</v>
      </c>
      <c r="I47" s="43" t="s">
        <v>98</v>
      </c>
      <c r="J47" s="44">
        <v>4</v>
      </c>
      <c r="K47" s="27" t="str">
        <f>IFERROR(IF(LEN(VLOOKUP($H47,Attributes!$A$1:$C$283,3,FALSE))=0,"",VLOOKUP($H47,Attributes!$A$1:$C$283,3,FALSE)),"")</f>
        <v>DATETIME DAY TO SECOND</v>
      </c>
    </row>
    <row r="48" spans="1:11" ht="12.3" x14ac:dyDescent="0.35">
      <c r="A48" s="48" t="s">
        <v>1406</v>
      </c>
      <c r="B48" s="48" t="s">
        <v>1228</v>
      </c>
      <c r="C48" s="48" t="s">
        <v>1320</v>
      </c>
      <c r="D48" s="48" t="s">
        <v>1103</v>
      </c>
      <c r="E48" s="48" t="s">
        <v>364</v>
      </c>
      <c r="F48" s="48" t="s">
        <v>1213</v>
      </c>
      <c r="G48" s="48" t="s">
        <v>356</v>
      </c>
      <c r="H48" s="43" t="s">
        <v>350</v>
      </c>
      <c r="I48" s="43" t="s">
        <v>350</v>
      </c>
      <c r="J48" s="44">
        <v>5</v>
      </c>
      <c r="K48" s="27" t="str">
        <f>IFERROR(IF(LEN(VLOOKUP($H48,Attributes!$A$1:$C$283,3,FALSE))=0,"",VLOOKUP($H48,Attributes!$A$1:$C$283,3,FALSE)),"")</f>
        <v>NVARCHAR(100)</v>
      </c>
    </row>
    <row r="49" spans="1:11" ht="12.3" x14ac:dyDescent="0.35">
      <c r="A49" s="43" t="s">
        <v>1407</v>
      </c>
      <c r="B49" s="43" t="s">
        <v>1228</v>
      </c>
      <c r="C49" s="43" t="s">
        <v>1320</v>
      </c>
      <c r="D49" s="43" t="s">
        <v>1103</v>
      </c>
      <c r="E49" s="43" t="s">
        <v>279</v>
      </c>
      <c r="F49" s="43" t="s">
        <v>1216</v>
      </c>
      <c r="G49" s="43" t="s">
        <v>356</v>
      </c>
      <c r="H49" s="43" t="s">
        <v>286</v>
      </c>
      <c r="I49" s="43" t="s">
        <v>286</v>
      </c>
      <c r="J49" s="44">
        <v>1</v>
      </c>
      <c r="K49" s="27" t="str">
        <f>IFERROR(IF(LEN(VLOOKUP($H49,Attributes!$A$1:$C$283,3,FALSE))=0,"",VLOOKUP($H49,Attributes!$A$1:$C$283,3,FALSE)),"")</f>
        <v>NVARCHAR(100)</v>
      </c>
    </row>
    <row r="50" spans="1:11" ht="12.3" x14ac:dyDescent="0.35">
      <c r="A50" s="48" t="s">
        <v>1408</v>
      </c>
      <c r="B50" s="48" t="s">
        <v>1228</v>
      </c>
      <c r="C50" s="48" t="s">
        <v>1320</v>
      </c>
      <c r="D50" s="48" t="s">
        <v>1103</v>
      </c>
      <c r="E50" s="48" t="s">
        <v>106</v>
      </c>
      <c r="F50" s="48" t="s">
        <v>1212</v>
      </c>
      <c r="G50" s="48" t="s">
        <v>358</v>
      </c>
      <c r="H50" s="43" t="s">
        <v>7</v>
      </c>
      <c r="I50" s="43" t="s">
        <v>7</v>
      </c>
      <c r="J50" s="44">
        <v>1</v>
      </c>
      <c r="K50" s="27" t="str">
        <f>IFERROR(IF(LEN(VLOOKUP($H50,Attributes!$A$1:$C$283,3,FALSE))=0,"",VLOOKUP($H50,Attributes!$A$1:$C$283,3,FALSE)),"")</f>
        <v>NVARCHAR(32)</v>
      </c>
    </row>
    <row r="51" spans="1:11" ht="12.3" x14ac:dyDescent="0.35">
      <c r="A51" s="48" t="s">
        <v>1408</v>
      </c>
      <c r="B51" s="48" t="s">
        <v>1228</v>
      </c>
      <c r="C51" s="48" t="s">
        <v>1320</v>
      </c>
      <c r="D51" s="48" t="s">
        <v>1103</v>
      </c>
      <c r="E51" s="48" t="s">
        <v>106</v>
      </c>
      <c r="F51" s="48" t="s">
        <v>1212</v>
      </c>
      <c r="G51" s="48" t="s">
        <v>358</v>
      </c>
      <c r="H51" s="43" t="s">
        <v>15</v>
      </c>
      <c r="I51" s="43" t="s">
        <v>15</v>
      </c>
      <c r="J51" s="44">
        <v>2</v>
      </c>
      <c r="K51" s="27" t="str">
        <f>IFERROR(IF(LEN(VLOOKUP($H51,Attributes!$A$1:$C$283,3,FALSE))=0,"",VLOOKUP($H51,Attributes!$A$1:$C$283,3,FALSE)),"")</f>
        <v>NVARCHAR(50)</v>
      </c>
    </row>
    <row r="52" spans="1:11" ht="12.3" x14ac:dyDescent="0.35">
      <c r="A52" s="48" t="s">
        <v>1408</v>
      </c>
      <c r="B52" s="48" t="s">
        <v>1228</v>
      </c>
      <c r="C52" s="48" t="s">
        <v>1320</v>
      </c>
      <c r="D52" s="48" t="s">
        <v>1103</v>
      </c>
      <c r="E52" s="48" t="s">
        <v>106</v>
      </c>
      <c r="F52" s="48" t="s">
        <v>1212</v>
      </c>
      <c r="G52" s="48" t="s">
        <v>358</v>
      </c>
      <c r="H52" s="43" t="s">
        <v>16</v>
      </c>
      <c r="I52" s="43" t="s">
        <v>16</v>
      </c>
      <c r="J52" s="44">
        <v>3</v>
      </c>
      <c r="K52" s="27" t="str">
        <f>IFERROR(IF(LEN(VLOOKUP($H52,Attributes!$A$1:$C$283,3,FALSE))=0,"",VLOOKUP($H52,Attributes!$A$1:$C$283,3,FALSE)),"")</f>
        <v>NVARCHAR(32)</v>
      </c>
    </row>
    <row r="53" spans="1:11" ht="12.3" x14ac:dyDescent="0.35">
      <c r="A53" s="48" t="s">
        <v>1408</v>
      </c>
      <c r="B53" s="48" t="s">
        <v>1228</v>
      </c>
      <c r="C53" s="48" t="s">
        <v>1320</v>
      </c>
      <c r="D53" s="48" t="s">
        <v>1103</v>
      </c>
      <c r="E53" s="48" t="s">
        <v>106</v>
      </c>
      <c r="F53" s="48" t="s">
        <v>1212</v>
      </c>
      <c r="G53" s="48" t="s">
        <v>358</v>
      </c>
      <c r="H53" s="43" t="s">
        <v>98</v>
      </c>
      <c r="I53" s="43" t="s">
        <v>98</v>
      </c>
      <c r="J53" s="44">
        <v>4</v>
      </c>
      <c r="K53" s="27" t="str">
        <f>IFERROR(IF(LEN(VLOOKUP($H53,Attributes!$A$1:$C$283,3,FALSE))=0,"",VLOOKUP($H53,Attributes!$A$1:$C$283,3,FALSE)),"")</f>
        <v>DATETIME DAY TO SECOND</v>
      </c>
    </row>
    <row r="54" spans="1:11" ht="12.3" x14ac:dyDescent="0.35">
      <c r="A54" s="43" t="s">
        <v>1409</v>
      </c>
      <c r="B54" s="43" t="s">
        <v>1228</v>
      </c>
      <c r="C54" s="43" t="s">
        <v>1320</v>
      </c>
      <c r="D54" s="43" t="s">
        <v>1103</v>
      </c>
      <c r="E54" s="43" t="s">
        <v>153</v>
      </c>
      <c r="F54" s="43" t="s">
        <v>1117</v>
      </c>
      <c r="G54" s="43" t="s">
        <v>358</v>
      </c>
      <c r="H54" s="43" t="s">
        <v>129</v>
      </c>
      <c r="I54" s="43" t="s">
        <v>129</v>
      </c>
      <c r="J54" s="44">
        <v>1</v>
      </c>
      <c r="K54" s="27" t="str">
        <f>IFERROR(IF(LEN(VLOOKUP($H54,Attributes!$A$1:$C$283,3,FALSE))=0,"",VLOOKUP($H54,Attributes!$A$1:$C$283,3,FALSE)),"")</f>
        <v>NVARCHAR(32)</v>
      </c>
    </row>
    <row r="55" spans="1:11" ht="12.3" x14ac:dyDescent="0.35">
      <c r="A55" s="48" t="s">
        <v>1410</v>
      </c>
      <c r="B55" s="48" t="s">
        <v>1228</v>
      </c>
      <c r="C55" s="48" t="s">
        <v>1320</v>
      </c>
      <c r="D55" s="48" t="s">
        <v>1103</v>
      </c>
      <c r="E55" s="48" t="s">
        <v>358</v>
      </c>
      <c r="F55" s="48" t="s">
        <v>1214</v>
      </c>
      <c r="G55" s="48" t="s">
        <v>361</v>
      </c>
      <c r="H55" s="43" t="s">
        <v>7</v>
      </c>
      <c r="I55" s="43" t="s">
        <v>7</v>
      </c>
      <c r="J55" s="44">
        <v>1</v>
      </c>
      <c r="K55" s="27" t="str">
        <f>IFERROR(IF(LEN(VLOOKUP($H55,Attributes!$A$1:$C$283,3,FALSE))=0,"",VLOOKUP($H55,Attributes!$A$1:$C$283,3,FALSE)),"")</f>
        <v>NVARCHAR(32)</v>
      </c>
    </row>
    <row r="56" spans="1:11" ht="12.3" x14ac:dyDescent="0.35">
      <c r="A56" s="48" t="s">
        <v>1410</v>
      </c>
      <c r="B56" s="48" t="s">
        <v>1228</v>
      </c>
      <c r="C56" s="48" t="s">
        <v>1320</v>
      </c>
      <c r="D56" s="48" t="s">
        <v>1103</v>
      </c>
      <c r="E56" s="48" t="s">
        <v>358</v>
      </c>
      <c r="F56" s="48" t="s">
        <v>1214</v>
      </c>
      <c r="G56" s="48" t="s">
        <v>361</v>
      </c>
      <c r="H56" s="43" t="s">
        <v>15</v>
      </c>
      <c r="I56" s="43" t="s">
        <v>15</v>
      </c>
      <c r="J56" s="44">
        <v>2</v>
      </c>
      <c r="K56" s="27" t="str">
        <f>IFERROR(IF(LEN(VLOOKUP($H56,Attributes!$A$1:$C$283,3,FALSE))=0,"",VLOOKUP($H56,Attributes!$A$1:$C$283,3,FALSE)),"")</f>
        <v>NVARCHAR(50)</v>
      </c>
    </row>
    <row r="57" spans="1:11" ht="12.3" x14ac:dyDescent="0.35">
      <c r="A57" s="48" t="s">
        <v>1410</v>
      </c>
      <c r="B57" s="48" t="s">
        <v>1228</v>
      </c>
      <c r="C57" s="48" t="s">
        <v>1320</v>
      </c>
      <c r="D57" s="48" t="s">
        <v>1103</v>
      </c>
      <c r="E57" s="48" t="s">
        <v>358</v>
      </c>
      <c r="F57" s="48" t="s">
        <v>1214</v>
      </c>
      <c r="G57" s="48" t="s">
        <v>361</v>
      </c>
      <c r="H57" s="43" t="s">
        <v>16</v>
      </c>
      <c r="I57" s="43" t="s">
        <v>16</v>
      </c>
      <c r="J57" s="44">
        <v>3</v>
      </c>
      <c r="K57" s="27" t="str">
        <f>IFERROR(IF(LEN(VLOOKUP($H57,Attributes!$A$1:$C$283,3,FALSE))=0,"",VLOOKUP($H57,Attributes!$A$1:$C$283,3,FALSE)),"")</f>
        <v>NVARCHAR(32)</v>
      </c>
    </row>
    <row r="58" spans="1:11" ht="12.3" x14ac:dyDescent="0.35">
      <c r="A58" s="48" t="s">
        <v>1410</v>
      </c>
      <c r="B58" s="48" t="s">
        <v>1228</v>
      </c>
      <c r="C58" s="48" t="s">
        <v>1320</v>
      </c>
      <c r="D58" s="48" t="s">
        <v>1103</v>
      </c>
      <c r="E58" s="48" t="s">
        <v>358</v>
      </c>
      <c r="F58" s="48" t="s">
        <v>1214</v>
      </c>
      <c r="G58" s="48" t="s">
        <v>361</v>
      </c>
      <c r="H58" s="43" t="s">
        <v>98</v>
      </c>
      <c r="I58" s="43" t="s">
        <v>98</v>
      </c>
      <c r="J58" s="44">
        <v>4</v>
      </c>
      <c r="K58" s="27" t="str">
        <f>IFERROR(IF(LEN(VLOOKUP($H58,Attributes!$A$1:$C$283,3,FALSE))=0,"",VLOOKUP($H58,Attributes!$A$1:$C$283,3,FALSE)),"")</f>
        <v>DATETIME DAY TO SECOND</v>
      </c>
    </row>
    <row r="59" spans="1:11" ht="12.3" x14ac:dyDescent="0.35">
      <c r="A59" s="48" t="s">
        <v>1410</v>
      </c>
      <c r="B59" s="48" t="s">
        <v>1228</v>
      </c>
      <c r="C59" s="48" t="s">
        <v>1320</v>
      </c>
      <c r="D59" s="48" t="s">
        <v>1103</v>
      </c>
      <c r="E59" s="48" t="s">
        <v>358</v>
      </c>
      <c r="F59" s="48" t="s">
        <v>1214</v>
      </c>
      <c r="G59" s="48" t="s">
        <v>361</v>
      </c>
      <c r="H59" s="43" t="s">
        <v>129</v>
      </c>
      <c r="I59" s="43" t="s">
        <v>129</v>
      </c>
      <c r="J59" s="44">
        <v>5</v>
      </c>
      <c r="K59" s="27" t="str">
        <f>IFERROR(IF(LEN(VLOOKUP($H59,Attributes!$A$1:$C$283,3,FALSE))=0,"",VLOOKUP($H59,Attributes!$A$1:$C$283,3,FALSE)),"")</f>
        <v>NVARCHAR(32)</v>
      </c>
    </row>
    <row r="60" spans="1:11" ht="12.3" x14ac:dyDescent="0.35">
      <c r="A60" s="43" t="s">
        <v>1411</v>
      </c>
      <c r="B60" s="43" t="s">
        <v>1229</v>
      </c>
      <c r="C60" s="43" t="s">
        <v>1104</v>
      </c>
      <c r="D60" s="43" t="s">
        <v>1103</v>
      </c>
      <c r="E60" s="43" t="s">
        <v>412</v>
      </c>
      <c r="F60" s="43" t="s">
        <v>1194</v>
      </c>
      <c r="G60" s="43" t="s">
        <v>71</v>
      </c>
      <c r="H60" s="43" t="s">
        <v>410</v>
      </c>
      <c r="I60" s="43" t="s">
        <v>410</v>
      </c>
      <c r="J60" s="44">
        <v>1</v>
      </c>
      <c r="K60" s="27" t="str">
        <f>IFERROR(IF(LEN(VLOOKUP($H60,Attributes!$A$1:$C$283,3,FALSE))=0,"",VLOOKUP($H60,Attributes!$A$1:$C$283,3,FALSE)),"")</f>
        <v>NVARCHAR(32)</v>
      </c>
    </row>
    <row r="61" spans="1:11" ht="12.3" x14ac:dyDescent="0.35">
      <c r="A61" s="43" t="s">
        <v>1412</v>
      </c>
      <c r="B61" s="43" t="s">
        <v>1229</v>
      </c>
      <c r="C61" s="43" t="s">
        <v>1102</v>
      </c>
      <c r="D61" s="43" t="s">
        <v>1103</v>
      </c>
      <c r="E61" s="43" t="s">
        <v>59</v>
      </c>
      <c r="F61" s="43" t="s">
        <v>1175</v>
      </c>
      <c r="G61" s="43" t="s">
        <v>41</v>
      </c>
      <c r="H61" s="43" t="s">
        <v>48</v>
      </c>
      <c r="I61" s="43" t="s">
        <v>48</v>
      </c>
      <c r="J61" s="44">
        <v>1</v>
      </c>
      <c r="K61" s="27" t="str">
        <f>IFERROR(IF(LEN(VLOOKUP($H61,Attributes!$A$1:$C$283,3,FALSE))=0,"",VLOOKUP($H61,Attributes!$A$1:$C$283,3,FALSE)),"")</f>
        <v>NVARCHAR(32)</v>
      </c>
    </row>
    <row r="62" spans="1:11" ht="12.3" x14ac:dyDescent="0.35">
      <c r="A62" s="48" t="s">
        <v>1413</v>
      </c>
      <c r="B62" s="48" t="s">
        <v>1228</v>
      </c>
      <c r="C62" s="48" t="s">
        <v>1320</v>
      </c>
      <c r="D62" s="48" t="s">
        <v>1103</v>
      </c>
      <c r="E62" s="48" t="s">
        <v>14</v>
      </c>
      <c r="F62" s="48" t="s">
        <v>1166</v>
      </c>
      <c r="G62" s="48" t="s">
        <v>41</v>
      </c>
      <c r="H62" s="43" t="s">
        <v>7</v>
      </c>
      <c r="I62" s="43" t="s">
        <v>42</v>
      </c>
      <c r="J62" s="44">
        <v>1</v>
      </c>
      <c r="K62" s="27" t="str">
        <f>IFERROR(IF(LEN(VLOOKUP($H62,Attributes!$A$1:$C$283,3,FALSE))=0,"",VLOOKUP($H62,Attributes!$A$1:$C$283,3,FALSE)),"")</f>
        <v>NVARCHAR(32)</v>
      </c>
    </row>
    <row r="63" spans="1:11" ht="12.3" x14ac:dyDescent="0.35">
      <c r="A63" s="48" t="s">
        <v>1413</v>
      </c>
      <c r="B63" s="48" t="s">
        <v>1228</v>
      </c>
      <c r="C63" s="48" t="s">
        <v>1320</v>
      </c>
      <c r="D63" s="48" t="s">
        <v>1103</v>
      </c>
      <c r="E63" s="48" t="s">
        <v>14</v>
      </c>
      <c r="F63" s="48" t="s">
        <v>1166</v>
      </c>
      <c r="G63" s="48" t="s">
        <v>41</v>
      </c>
      <c r="H63" s="43" t="s">
        <v>15</v>
      </c>
      <c r="I63" s="43" t="s">
        <v>43</v>
      </c>
      <c r="J63" s="44">
        <v>2</v>
      </c>
      <c r="K63" s="27" t="str">
        <f>IFERROR(IF(LEN(VLOOKUP($H63,Attributes!$A$1:$C$283,3,FALSE))=0,"",VLOOKUP($H63,Attributes!$A$1:$C$283,3,FALSE)),"")</f>
        <v>NVARCHAR(50)</v>
      </c>
    </row>
    <row r="64" spans="1:11" ht="12.3" x14ac:dyDescent="0.35">
      <c r="A64" s="48" t="s">
        <v>1413</v>
      </c>
      <c r="B64" s="48" t="s">
        <v>1228</v>
      </c>
      <c r="C64" s="48" t="s">
        <v>1320</v>
      </c>
      <c r="D64" s="48" t="s">
        <v>1103</v>
      </c>
      <c r="E64" s="48" t="s">
        <v>14</v>
      </c>
      <c r="F64" s="48" t="s">
        <v>1166</v>
      </c>
      <c r="G64" s="48" t="s">
        <v>41</v>
      </c>
      <c r="H64" s="43" t="s">
        <v>16</v>
      </c>
      <c r="I64" s="43" t="s">
        <v>44</v>
      </c>
      <c r="J64" s="44">
        <v>3</v>
      </c>
      <c r="K64" s="27" t="str">
        <f>IFERROR(IF(LEN(VLOOKUP($H64,Attributes!$A$1:$C$283,3,FALSE))=0,"",VLOOKUP($H64,Attributes!$A$1:$C$283,3,FALSE)),"")</f>
        <v>NVARCHAR(32)</v>
      </c>
    </row>
    <row r="65" spans="1:11" ht="12.3" x14ac:dyDescent="0.35">
      <c r="A65" s="43" t="s">
        <v>1414</v>
      </c>
      <c r="B65" s="43" t="s">
        <v>1228</v>
      </c>
      <c r="C65" s="43" t="s">
        <v>1320</v>
      </c>
      <c r="D65" s="43" t="s">
        <v>1103</v>
      </c>
      <c r="E65" s="43" t="s">
        <v>519</v>
      </c>
      <c r="F65" s="43" t="s">
        <v>1117</v>
      </c>
      <c r="G65" s="43" t="s">
        <v>510</v>
      </c>
      <c r="H65" s="43" t="s">
        <v>512</v>
      </c>
      <c r="I65" s="43" t="s">
        <v>512</v>
      </c>
      <c r="J65" s="44">
        <v>1</v>
      </c>
      <c r="K65" s="27" t="str">
        <f>IFERROR(IF(LEN(VLOOKUP($H65,Attributes!$A$1:$C$283,3,FALSE))=0,"",VLOOKUP($H65,Attributes!$A$1:$C$283,3,FALSE)),"")</f>
        <v>NVARCHAR(50)</v>
      </c>
    </row>
    <row r="66" spans="1:11" ht="12.3" x14ac:dyDescent="0.35">
      <c r="A66" s="48" t="s">
        <v>1415</v>
      </c>
      <c r="B66" s="48" t="s">
        <v>1228</v>
      </c>
      <c r="C66" s="48" t="s">
        <v>1320</v>
      </c>
      <c r="D66" s="48" t="s">
        <v>1103</v>
      </c>
      <c r="E66" s="48" t="s">
        <v>14</v>
      </c>
      <c r="F66" s="48" t="s">
        <v>1178</v>
      </c>
      <c r="G66" s="48" t="s">
        <v>510</v>
      </c>
      <c r="H66" s="43" t="s">
        <v>7</v>
      </c>
      <c r="I66" s="43" t="s">
        <v>7</v>
      </c>
      <c r="J66" s="44">
        <v>1</v>
      </c>
      <c r="K66" s="27" t="str">
        <f>IFERROR(IF(LEN(VLOOKUP($H66,Attributes!$A$1:$C$283,3,FALSE))=0,"",VLOOKUP($H66,Attributes!$A$1:$C$283,3,FALSE)),"")</f>
        <v>NVARCHAR(32)</v>
      </c>
    </row>
    <row r="67" spans="1:11" ht="12.3" x14ac:dyDescent="0.35">
      <c r="A67" s="48" t="s">
        <v>1415</v>
      </c>
      <c r="B67" s="48" t="s">
        <v>1228</v>
      </c>
      <c r="C67" s="48" t="s">
        <v>1320</v>
      </c>
      <c r="D67" s="48" t="s">
        <v>1103</v>
      </c>
      <c r="E67" s="48" t="s">
        <v>14</v>
      </c>
      <c r="F67" s="48" t="s">
        <v>1178</v>
      </c>
      <c r="G67" s="48" t="s">
        <v>510</v>
      </c>
      <c r="H67" s="43" t="s">
        <v>15</v>
      </c>
      <c r="I67" s="43" t="s">
        <v>15</v>
      </c>
      <c r="J67" s="44">
        <v>2</v>
      </c>
      <c r="K67" s="27" t="str">
        <f>IFERROR(IF(LEN(VLOOKUP($H67,Attributes!$A$1:$C$283,3,FALSE))=0,"",VLOOKUP($H67,Attributes!$A$1:$C$283,3,FALSE)),"")</f>
        <v>NVARCHAR(50)</v>
      </c>
    </row>
    <row r="68" spans="1:11" ht="12.3" x14ac:dyDescent="0.35">
      <c r="A68" s="48" t="s">
        <v>1415</v>
      </c>
      <c r="B68" s="48" t="s">
        <v>1228</v>
      </c>
      <c r="C68" s="48" t="s">
        <v>1320</v>
      </c>
      <c r="D68" s="48" t="s">
        <v>1103</v>
      </c>
      <c r="E68" s="48" t="s">
        <v>14</v>
      </c>
      <c r="F68" s="48" t="s">
        <v>1178</v>
      </c>
      <c r="G68" s="48" t="s">
        <v>510</v>
      </c>
      <c r="H68" s="43" t="s">
        <v>16</v>
      </c>
      <c r="I68" s="43" t="s">
        <v>16</v>
      </c>
      <c r="J68" s="44">
        <v>3</v>
      </c>
      <c r="K68" s="27" t="str">
        <f>IFERROR(IF(LEN(VLOOKUP($H68,Attributes!$A$1:$C$283,3,FALSE))=0,"",VLOOKUP($H68,Attributes!$A$1:$C$283,3,FALSE)),"")</f>
        <v>NVARCHAR(32)</v>
      </c>
    </row>
    <row r="69" spans="1:11" ht="12.3" x14ac:dyDescent="0.35">
      <c r="A69" s="43" t="s">
        <v>1416</v>
      </c>
      <c r="B69" s="43" t="s">
        <v>1228</v>
      </c>
      <c r="C69" s="43" t="s">
        <v>1320</v>
      </c>
      <c r="D69" s="43" t="s">
        <v>1103</v>
      </c>
      <c r="E69" s="43" t="s">
        <v>108</v>
      </c>
      <c r="F69" s="43" t="s">
        <v>1109</v>
      </c>
      <c r="G69" s="43" t="s">
        <v>356</v>
      </c>
      <c r="H69" s="43" t="s">
        <v>109</v>
      </c>
      <c r="I69" s="43" t="s">
        <v>109</v>
      </c>
      <c r="J69" s="44">
        <v>1</v>
      </c>
      <c r="K69" s="27" t="str">
        <f>IFERROR(IF(LEN(VLOOKUP($H69,Attributes!$A$1:$C$283,3,FALSE))=0,"",VLOOKUP($H69,Attributes!$A$1:$C$283,3,FALSE)),"")</f>
        <v>NVARCHAR(80)</v>
      </c>
    </row>
    <row r="70" spans="1:11" ht="12.3" x14ac:dyDescent="0.35">
      <c r="A70" s="45" t="s">
        <v>1417</v>
      </c>
      <c r="B70" s="45" t="s">
        <v>1228</v>
      </c>
      <c r="C70" s="45" t="s">
        <v>1320</v>
      </c>
      <c r="D70" s="48" t="s">
        <v>1103</v>
      </c>
      <c r="E70" s="45" t="s">
        <v>22</v>
      </c>
      <c r="F70" s="45" t="s">
        <v>1333</v>
      </c>
      <c r="G70" s="45" t="s">
        <v>323</v>
      </c>
      <c r="H70" s="45" t="s">
        <v>23</v>
      </c>
      <c r="I70" s="45" t="s">
        <v>322</v>
      </c>
      <c r="J70" s="44">
        <v>1</v>
      </c>
      <c r="K70" s="27" t="str">
        <f>IFERROR(IF(LEN(VLOOKUP($H70,Attributes!$A$1:$C$283,3,FALSE))=0,"",VLOOKUP($H70,Attributes!$A$1:$C$283,3,FALSE)),"")</f>
        <v>NVARCHAR(32)</v>
      </c>
    </row>
    <row r="71" spans="1:11" ht="12.3" x14ac:dyDescent="0.35">
      <c r="A71" s="45" t="s">
        <v>1418</v>
      </c>
      <c r="B71" s="45" t="s">
        <v>1228</v>
      </c>
      <c r="C71" s="45" t="s">
        <v>1320</v>
      </c>
      <c r="D71" s="48" t="s">
        <v>1103</v>
      </c>
      <c r="E71" s="45" t="s">
        <v>321</v>
      </c>
      <c r="F71" s="45" t="s">
        <v>1334</v>
      </c>
      <c r="G71" s="45" t="s">
        <v>323</v>
      </c>
      <c r="H71" s="45" t="s">
        <v>325</v>
      </c>
      <c r="I71" s="45" t="s">
        <v>336</v>
      </c>
      <c r="J71" s="44">
        <v>1</v>
      </c>
      <c r="K71" s="27" t="str">
        <f>IFERROR(IF(LEN(VLOOKUP($H71,Attributes!$A$1:$C$283,3,FALSE))=0,"",VLOOKUP($H71,Attributes!$A$1:$C$283,3,FALSE)),"")</f>
        <v>VARCHAR(600)</v>
      </c>
    </row>
    <row r="72" spans="1:11" ht="12.3" x14ac:dyDescent="0.35">
      <c r="A72" s="48" t="s">
        <v>1419</v>
      </c>
      <c r="B72" s="48" t="s">
        <v>1228</v>
      </c>
      <c r="C72" s="48" t="s">
        <v>1320</v>
      </c>
      <c r="D72" s="48" t="s">
        <v>1103</v>
      </c>
      <c r="E72" s="48" t="s">
        <v>25</v>
      </c>
      <c r="F72" s="48" t="s">
        <v>1318</v>
      </c>
      <c r="G72" s="48" t="s">
        <v>236</v>
      </c>
      <c r="H72" s="43" t="s">
        <v>23</v>
      </c>
      <c r="I72" s="43" t="s">
        <v>1319</v>
      </c>
      <c r="J72" s="44">
        <v>1</v>
      </c>
      <c r="K72" s="27" t="str">
        <f>IFERROR(IF(LEN(VLOOKUP($H72,Attributes!$A$1:$C$283,3,FALSE))=0,"",VLOOKUP($H72,Attributes!$A$1:$C$283,3,FALSE)),"")</f>
        <v>NVARCHAR(32)</v>
      </c>
    </row>
    <row r="73" spans="1:11" ht="12.3" x14ac:dyDescent="0.35">
      <c r="A73" s="48" t="s">
        <v>1419</v>
      </c>
      <c r="B73" s="48" t="s">
        <v>1228</v>
      </c>
      <c r="C73" s="48" t="s">
        <v>1320</v>
      </c>
      <c r="D73" s="48" t="s">
        <v>1103</v>
      </c>
      <c r="E73" s="48" t="s">
        <v>25</v>
      </c>
      <c r="F73" s="48" t="s">
        <v>1318</v>
      </c>
      <c r="G73" s="48" t="s">
        <v>236</v>
      </c>
      <c r="H73" s="43" t="s">
        <v>1780</v>
      </c>
      <c r="I73" s="43" t="s">
        <v>1780</v>
      </c>
      <c r="J73" s="44">
        <v>2</v>
      </c>
      <c r="K73" s="27" t="str">
        <f>IFERROR(IF(LEN(VLOOKUP($H73,Attributes!$A$1:$C$283,3,FALSE))=0,"",VLOOKUP($H73,Attributes!$A$1:$C$283,3,FALSE)),"")</f>
        <v>NVARCHAR(50)</v>
      </c>
    </row>
    <row r="74" spans="1:11" ht="12.3" x14ac:dyDescent="0.35">
      <c r="A74" s="48" t="s">
        <v>1419</v>
      </c>
      <c r="B74" s="48" t="s">
        <v>1228</v>
      </c>
      <c r="C74" s="48" t="s">
        <v>1320</v>
      </c>
      <c r="D74" s="48" t="s">
        <v>1103</v>
      </c>
      <c r="E74" s="48" t="s">
        <v>25</v>
      </c>
      <c r="F74" s="48" t="s">
        <v>1318</v>
      </c>
      <c r="G74" s="48" t="s">
        <v>236</v>
      </c>
      <c r="H74" s="43" t="s">
        <v>27</v>
      </c>
      <c r="I74" s="43" t="s">
        <v>27</v>
      </c>
      <c r="J74" s="44">
        <v>3</v>
      </c>
      <c r="K74" s="27" t="str">
        <f>IFERROR(IF(LEN(VLOOKUP($H74,Attributes!$A$1:$C$283,3,FALSE))=0,"",VLOOKUP($H74,Attributes!$A$1:$C$283,3,FALSE)),"")</f>
        <v>DATE</v>
      </c>
    </row>
    <row r="75" spans="1:11" ht="12.3" x14ac:dyDescent="0.35">
      <c r="A75" s="48" t="s">
        <v>1420</v>
      </c>
      <c r="B75" s="48" t="s">
        <v>1228</v>
      </c>
      <c r="C75" s="48" t="s">
        <v>1320</v>
      </c>
      <c r="D75" s="48" t="s">
        <v>1103</v>
      </c>
      <c r="E75" s="48" t="s">
        <v>14</v>
      </c>
      <c r="F75" s="48" t="s">
        <v>1186</v>
      </c>
      <c r="G75" s="48" t="s">
        <v>106</v>
      </c>
      <c r="H75" s="43" t="s">
        <v>7</v>
      </c>
      <c r="I75" s="43" t="s">
        <v>7</v>
      </c>
      <c r="J75" s="44">
        <v>1</v>
      </c>
      <c r="K75" s="27" t="str">
        <f>IFERROR(IF(LEN(VLOOKUP($H75,Attributes!$A$1:$C$283,3,FALSE))=0,"",VLOOKUP($H75,Attributes!$A$1:$C$283,3,FALSE)),"")</f>
        <v>NVARCHAR(32)</v>
      </c>
    </row>
    <row r="76" spans="1:11" ht="12.3" x14ac:dyDescent="0.35">
      <c r="A76" s="48" t="s">
        <v>1420</v>
      </c>
      <c r="B76" s="48" t="s">
        <v>1228</v>
      </c>
      <c r="C76" s="48" t="s">
        <v>1320</v>
      </c>
      <c r="D76" s="48" t="s">
        <v>1103</v>
      </c>
      <c r="E76" s="48" t="s">
        <v>14</v>
      </c>
      <c r="F76" s="48" t="s">
        <v>1186</v>
      </c>
      <c r="G76" s="48" t="s">
        <v>106</v>
      </c>
      <c r="H76" s="43" t="s">
        <v>15</v>
      </c>
      <c r="I76" s="43" t="s">
        <v>15</v>
      </c>
      <c r="J76" s="44">
        <v>2</v>
      </c>
      <c r="K76" s="27" t="str">
        <f>IFERROR(IF(LEN(VLOOKUP($H76,Attributes!$A$1:$C$283,3,FALSE))=0,"",VLOOKUP($H76,Attributes!$A$1:$C$283,3,FALSE)),"")</f>
        <v>NVARCHAR(50)</v>
      </c>
    </row>
    <row r="77" spans="1:11" ht="12.3" x14ac:dyDescent="0.35">
      <c r="A77" s="48" t="s">
        <v>1420</v>
      </c>
      <c r="B77" s="48" t="s">
        <v>1228</v>
      </c>
      <c r="C77" s="48" t="s">
        <v>1320</v>
      </c>
      <c r="D77" s="48" t="s">
        <v>1103</v>
      </c>
      <c r="E77" s="48" t="s">
        <v>14</v>
      </c>
      <c r="F77" s="48" t="s">
        <v>1186</v>
      </c>
      <c r="G77" s="48" t="s">
        <v>106</v>
      </c>
      <c r="H77" s="43" t="s">
        <v>16</v>
      </c>
      <c r="I77" s="43" t="s">
        <v>16</v>
      </c>
      <c r="J77" s="44">
        <v>3</v>
      </c>
      <c r="K77" s="27" t="str">
        <f>IFERROR(IF(LEN(VLOOKUP($H77,Attributes!$A$1:$C$283,3,FALSE))=0,"",VLOOKUP($H77,Attributes!$A$1:$C$283,3,FALSE)),"")</f>
        <v>NVARCHAR(32)</v>
      </c>
    </row>
    <row r="78" spans="1:11" ht="12.3" x14ac:dyDescent="0.35">
      <c r="A78" s="43" t="s">
        <v>1421</v>
      </c>
      <c r="B78" s="43" t="s">
        <v>1229</v>
      </c>
      <c r="C78" s="43" t="s">
        <v>1104</v>
      </c>
      <c r="D78" s="43" t="s">
        <v>1103</v>
      </c>
      <c r="E78" s="43" t="s">
        <v>203</v>
      </c>
      <c r="F78" s="43" t="s">
        <v>1196</v>
      </c>
      <c r="G78" s="43" t="s">
        <v>228</v>
      </c>
      <c r="H78" s="43" t="s">
        <v>204</v>
      </c>
      <c r="I78" s="43" t="s">
        <v>116</v>
      </c>
      <c r="J78" s="44">
        <v>1</v>
      </c>
      <c r="K78" s="27" t="str">
        <f>IFERROR(IF(LEN(VLOOKUP($H78,Attributes!$A$1:$C$283,3,FALSE))=0,"",VLOOKUP($H78,Attributes!$A$1:$C$283,3,FALSE)),"")</f>
        <v>NVARCHAR(4)</v>
      </c>
    </row>
    <row r="79" spans="1:11" ht="12.3" x14ac:dyDescent="0.35">
      <c r="A79" s="43" t="s">
        <v>1422</v>
      </c>
      <c r="B79" s="43" t="s">
        <v>1229</v>
      </c>
      <c r="C79" s="43" t="s">
        <v>1104</v>
      </c>
      <c r="D79" s="43" t="s">
        <v>1103</v>
      </c>
      <c r="E79" s="43" t="s">
        <v>203</v>
      </c>
      <c r="F79" s="43" t="s">
        <v>1197</v>
      </c>
      <c r="G79" s="43" t="s">
        <v>228</v>
      </c>
      <c r="H79" s="43" t="s">
        <v>204</v>
      </c>
      <c r="I79" s="43" t="s">
        <v>235</v>
      </c>
      <c r="J79" s="44">
        <v>1</v>
      </c>
      <c r="K79" s="27" t="str">
        <f>IFERROR(IF(LEN(VLOOKUP($H79,Attributes!$A$1:$C$283,3,FALSE))=0,"",VLOOKUP($H79,Attributes!$A$1:$C$283,3,FALSE)),"")</f>
        <v>NVARCHAR(4)</v>
      </c>
    </row>
    <row r="80" spans="1:11" ht="12.3" x14ac:dyDescent="0.35">
      <c r="A80" s="45" t="s">
        <v>1423</v>
      </c>
      <c r="B80" s="45" t="s">
        <v>1229</v>
      </c>
      <c r="C80" s="45" t="s">
        <v>1104</v>
      </c>
      <c r="D80" s="48" t="s">
        <v>1103</v>
      </c>
      <c r="E80" s="45" t="s">
        <v>1328</v>
      </c>
      <c r="F80" s="45" t="s">
        <v>1332</v>
      </c>
      <c r="G80" s="45" t="s">
        <v>228</v>
      </c>
      <c r="H80" s="45" t="s">
        <v>1330</v>
      </c>
      <c r="I80" s="45" t="s">
        <v>1329</v>
      </c>
      <c r="J80" s="47">
        <v>1</v>
      </c>
      <c r="K80" s="27" t="str">
        <f>IFERROR(IF(LEN(VLOOKUP($H80,Attributes!$A$1:$C$283,3,FALSE))=0,"",VLOOKUP($H80,Attributes!$A$1:$C$283,3,FALSE)),"")</f>
        <v>NVARCHAR(25)</v>
      </c>
    </row>
    <row r="81" spans="1:11" ht="12.3" x14ac:dyDescent="0.35">
      <c r="A81" s="43" t="s">
        <v>1424</v>
      </c>
      <c r="B81" s="43" t="s">
        <v>1228</v>
      </c>
      <c r="C81" s="43" t="s">
        <v>1320</v>
      </c>
      <c r="D81" s="43" t="s">
        <v>1103</v>
      </c>
      <c r="E81" s="43" t="s">
        <v>905</v>
      </c>
      <c r="F81" s="43" t="s">
        <v>1173</v>
      </c>
      <c r="G81" s="43" t="s">
        <v>291</v>
      </c>
      <c r="H81" s="43" t="s">
        <v>501</v>
      </c>
      <c r="I81" s="43" t="s">
        <v>501</v>
      </c>
      <c r="J81" s="44">
        <v>1</v>
      </c>
      <c r="K81" s="27" t="str">
        <f>IFERROR(IF(LEN(VLOOKUP($H81,Attributes!$A$1:$C$283,3,FALSE))=0,"",VLOOKUP($H81,Attributes!$A$1:$C$283,3,FALSE)),"")</f>
        <v>NVARCHAR(100)</v>
      </c>
    </row>
    <row r="82" spans="1:11" ht="12.3" x14ac:dyDescent="0.35">
      <c r="A82" s="48" t="s">
        <v>1425</v>
      </c>
      <c r="B82" s="48" t="s">
        <v>1228</v>
      </c>
      <c r="C82" s="48" t="s">
        <v>1320</v>
      </c>
      <c r="D82" s="48" t="s">
        <v>1103</v>
      </c>
      <c r="E82" s="48" t="s">
        <v>482</v>
      </c>
      <c r="F82" s="48" t="s">
        <v>1177</v>
      </c>
      <c r="G82" s="48" t="s">
        <v>484</v>
      </c>
      <c r="H82" s="43" t="s">
        <v>490</v>
      </c>
      <c r="I82" s="43" t="s">
        <v>490</v>
      </c>
      <c r="J82" s="44">
        <v>1</v>
      </c>
      <c r="K82" s="27" t="str">
        <f>IFERROR(IF(LEN(VLOOKUP($H82,Attributes!$A$1:$C$283,3,FALSE))=0,"",VLOOKUP($H82,Attributes!$A$1:$C$283,3,FALSE)),"")</f>
        <v>NVARCHAR(50)</v>
      </c>
    </row>
    <row r="83" spans="1:11" ht="12.3" x14ac:dyDescent="0.35">
      <c r="A83" s="48" t="s">
        <v>1425</v>
      </c>
      <c r="B83" s="48" t="s">
        <v>1228</v>
      </c>
      <c r="C83" s="48" t="s">
        <v>1320</v>
      </c>
      <c r="D83" s="48" t="s">
        <v>1103</v>
      </c>
      <c r="E83" s="48" t="s">
        <v>482</v>
      </c>
      <c r="F83" s="48" t="s">
        <v>1177</v>
      </c>
      <c r="G83" s="48" t="s">
        <v>484</v>
      </c>
      <c r="H83" s="43" t="s">
        <v>489</v>
      </c>
      <c r="I83" s="43" t="s">
        <v>489</v>
      </c>
      <c r="J83" s="44">
        <v>2</v>
      </c>
      <c r="K83" s="27" t="str">
        <f>IFERROR(IF(LEN(VLOOKUP($H83,Attributes!$A$1:$C$283,3,FALSE))=0,"",VLOOKUP($H83,Attributes!$A$1:$C$283,3,FALSE)),"")</f>
        <v>NVARCHAR(50)</v>
      </c>
    </row>
    <row r="84" spans="1:11" ht="12.3" x14ac:dyDescent="0.35">
      <c r="A84" s="48" t="s">
        <v>1425</v>
      </c>
      <c r="B84" s="48" t="s">
        <v>1228</v>
      </c>
      <c r="C84" s="48" t="s">
        <v>1320</v>
      </c>
      <c r="D84" s="48" t="s">
        <v>1103</v>
      </c>
      <c r="E84" s="48" t="s">
        <v>482</v>
      </c>
      <c r="F84" s="48" t="s">
        <v>1177</v>
      </c>
      <c r="G84" s="48" t="s">
        <v>484</v>
      </c>
      <c r="H84" s="43" t="s">
        <v>488</v>
      </c>
      <c r="I84" s="43" t="s">
        <v>488</v>
      </c>
      <c r="J84" s="44">
        <v>3</v>
      </c>
      <c r="K84" s="27" t="str">
        <f>IFERROR(IF(LEN(VLOOKUP($H84,Attributes!$A$1:$C$283,3,FALSE))=0,"",VLOOKUP($H84,Attributes!$A$1:$C$283,3,FALSE)),"")</f>
        <v>DATE</v>
      </c>
    </row>
    <row r="85" spans="1:11" ht="12.3" x14ac:dyDescent="0.35">
      <c r="A85" s="43" t="s">
        <v>1426</v>
      </c>
      <c r="B85" s="43" t="s">
        <v>1229</v>
      </c>
      <c r="C85" s="43" t="s">
        <v>1104</v>
      </c>
      <c r="D85" s="43" t="s">
        <v>1103</v>
      </c>
      <c r="E85" s="43" t="s">
        <v>9</v>
      </c>
      <c r="F85" s="43" t="s">
        <v>1198</v>
      </c>
      <c r="G85" s="43" t="s">
        <v>179</v>
      </c>
      <c r="H85" s="43" t="s">
        <v>10</v>
      </c>
      <c r="I85" s="43" t="s">
        <v>185</v>
      </c>
      <c r="J85" s="44">
        <v>1</v>
      </c>
      <c r="K85" s="27" t="str">
        <f>IFERROR(IF(LEN(VLOOKUP($H85,Attributes!$A$1:$C$283,3,FALSE))=0,"",VLOOKUP($H85,Attributes!$A$1:$C$283,3,FALSE)),"")</f>
        <v>NVARCHAR(50)</v>
      </c>
    </row>
    <row r="86" spans="1:11" ht="12.3" x14ac:dyDescent="0.35">
      <c r="A86" s="48" t="s">
        <v>1427</v>
      </c>
      <c r="B86" s="48" t="s">
        <v>1228</v>
      </c>
      <c r="C86" s="48" t="s">
        <v>1320</v>
      </c>
      <c r="D86" s="48" t="s">
        <v>1103</v>
      </c>
      <c r="E86" s="48" t="s">
        <v>484</v>
      </c>
      <c r="F86" s="48" t="s">
        <v>1178</v>
      </c>
      <c r="G86" s="48" t="s">
        <v>486</v>
      </c>
      <c r="H86" s="43" t="s">
        <v>490</v>
      </c>
      <c r="I86" s="43" t="s">
        <v>490</v>
      </c>
      <c r="J86" s="44">
        <v>1</v>
      </c>
      <c r="K86" s="27" t="str">
        <f>IFERROR(IF(LEN(VLOOKUP($H86,Attributes!$A$1:$C$283,3,FALSE))=0,"",VLOOKUP($H86,Attributes!$A$1:$C$283,3,FALSE)),"")</f>
        <v>NVARCHAR(50)</v>
      </c>
    </row>
    <row r="87" spans="1:11" ht="12.3" x14ac:dyDescent="0.35">
      <c r="A87" s="48" t="s">
        <v>1427</v>
      </c>
      <c r="B87" s="48" t="s">
        <v>1228</v>
      </c>
      <c r="C87" s="48" t="s">
        <v>1320</v>
      </c>
      <c r="D87" s="48" t="s">
        <v>1103</v>
      </c>
      <c r="E87" s="48" t="s">
        <v>484</v>
      </c>
      <c r="F87" s="48" t="s">
        <v>1178</v>
      </c>
      <c r="G87" s="48" t="s">
        <v>486</v>
      </c>
      <c r="H87" s="43" t="s">
        <v>489</v>
      </c>
      <c r="I87" s="43" t="s">
        <v>489</v>
      </c>
      <c r="J87" s="44">
        <v>2</v>
      </c>
      <c r="K87" s="27" t="str">
        <f>IFERROR(IF(LEN(VLOOKUP($H87,Attributes!$A$1:$C$283,3,FALSE))=0,"",VLOOKUP($H87,Attributes!$A$1:$C$283,3,FALSE)),"")</f>
        <v>NVARCHAR(50)</v>
      </c>
    </row>
    <row r="88" spans="1:11" ht="12.3" x14ac:dyDescent="0.35">
      <c r="A88" s="48" t="s">
        <v>1427</v>
      </c>
      <c r="B88" s="48" t="s">
        <v>1228</v>
      </c>
      <c r="C88" s="48" t="s">
        <v>1320</v>
      </c>
      <c r="D88" s="48" t="s">
        <v>1103</v>
      </c>
      <c r="E88" s="48" t="s">
        <v>484</v>
      </c>
      <c r="F88" s="48" t="s">
        <v>1178</v>
      </c>
      <c r="G88" s="48" t="s">
        <v>486</v>
      </c>
      <c r="H88" s="43" t="s">
        <v>488</v>
      </c>
      <c r="I88" s="43" t="s">
        <v>488</v>
      </c>
      <c r="J88" s="44">
        <v>3</v>
      </c>
      <c r="K88" s="27" t="str">
        <f>IFERROR(IF(LEN(VLOOKUP($H88,Attributes!$A$1:$C$283,3,FALSE))=0,"",VLOOKUP($H88,Attributes!$A$1:$C$283,3,FALSE)),"")</f>
        <v>DATE</v>
      </c>
    </row>
    <row r="89" spans="1:11" ht="12.3" x14ac:dyDescent="0.35">
      <c r="A89" s="48" t="s">
        <v>1427</v>
      </c>
      <c r="B89" s="48" t="s">
        <v>1228</v>
      </c>
      <c r="C89" s="48" t="s">
        <v>1320</v>
      </c>
      <c r="D89" s="48" t="s">
        <v>1103</v>
      </c>
      <c r="E89" s="48" t="s">
        <v>484</v>
      </c>
      <c r="F89" s="48" t="s">
        <v>1178</v>
      </c>
      <c r="G89" s="48" t="s">
        <v>486</v>
      </c>
      <c r="H89" s="43" t="s">
        <v>7</v>
      </c>
      <c r="I89" s="43" t="s">
        <v>7</v>
      </c>
      <c r="J89" s="44">
        <v>4</v>
      </c>
      <c r="K89" s="27" t="str">
        <f>IFERROR(IF(LEN(VLOOKUP($H89,Attributes!$A$1:$C$283,3,FALSE))=0,"",VLOOKUP($H89,Attributes!$A$1:$C$283,3,FALSE)),"")</f>
        <v>NVARCHAR(32)</v>
      </c>
    </row>
    <row r="90" spans="1:11" ht="12.3" x14ac:dyDescent="0.35">
      <c r="A90" s="48" t="s">
        <v>1427</v>
      </c>
      <c r="B90" s="48" t="s">
        <v>1228</v>
      </c>
      <c r="C90" s="48" t="s">
        <v>1320</v>
      </c>
      <c r="D90" s="48" t="s">
        <v>1103</v>
      </c>
      <c r="E90" s="48" t="s">
        <v>484</v>
      </c>
      <c r="F90" s="48" t="s">
        <v>1178</v>
      </c>
      <c r="G90" s="48" t="s">
        <v>486</v>
      </c>
      <c r="H90" s="43" t="s">
        <v>15</v>
      </c>
      <c r="I90" s="43" t="s">
        <v>15</v>
      </c>
      <c r="J90" s="44">
        <v>5</v>
      </c>
      <c r="K90" s="27" t="str">
        <f>IFERROR(IF(LEN(VLOOKUP($H90,Attributes!$A$1:$C$283,3,FALSE))=0,"",VLOOKUP($H90,Attributes!$A$1:$C$283,3,FALSE)),"")</f>
        <v>NVARCHAR(50)</v>
      </c>
    </row>
    <row r="91" spans="1:11" ht="12.3" x14ac:dyDescent="0.35">
      <c r="A91" s="48" t="s">
        <v>1427</v>
      </c>
      <c r="B91" s="48" t="s">
        <v>1228</v>
      </c>
      <c r="C91" s="48" t="s">
        <v>1320</v>
      </c>
      <c r="D91" s="48" t="s">
        <v>1103</v>
      </c>
      <c r="E91" s="48" t="s">
        <v>484</v>
      </c>
      <c r="F91" s="48" t="s">
        <v>1178</v>
      </c>
      <c r="G91" s="48" t="s">
        <v>486</v>
      </c>
      <c r="H91" s="43" t="s">
        <v>16</v>
      </c>
      <c r="I91" s="43" t="s">
        <v>16</v>
      </c>
      <c r="J91" s="44">
        <v>6</v>
      </c>
      <c r="K91" s="27" t="str">
        <f>IFERROR(IF(LEN(VLOOKUP($H91,Attributes!$A$1:$C$283,3,FALSE))=0,"",VLOOKUP($H91,Attributes!$A$1:$C$283,3,FALSE)),"")</f>
        <v>NVARCHAR(32)</v>
      </c>
    </row>
    <row r="92" spans="1:11" ht="12.3" x14ac:dyDescent="0.35">
      <c r="A92" s="48" t="s">
        <v>1428</v>
      </c>
      <c r="B92" s="48" t="s">
        <v>1228</v>
      </c>
      <c r="C92" s="48" t="s">
        <v>1320</v>
      </c>
      <c r="D92" s="48" t="s">
        <v>1103</v>
      </c>
      <c r="E92" s="48" t="s">
        <v>14</v>
      </c>
      <c r="F92" s="48" t="s">
        <v>1147</v>
      </c>
      <c r="G92" s="48" t="s">
        <v>484</v>
      </c>
      <c r="H92" s="43" t="s">
        <v>7</v>
      </c>
      <c r="I92" s="43" t="s">
        <v>7</v>
      </c>
      <c r="J92" s="44">
        <v>1</v>
      </c>
      <c r="K92" s="27" t="str">
        <f>IFERROR(IF(LEN(VLOOKUP($H92,Attributes!$A$1:$C$283,3,FALSE))=0,"",VLOOKUP($H92,Attributes!$A$1:$C$283,3,FALSE)),"")</f>
        <v>NVARCHAR(32)</v>
      </c>
    </row>
    <row r="93" spans="1:11" ht="12.3" x14ac:dyDescent="0.35">
      <c r="A93" s="48" t="s">
        <v>1428</v>
      </c>
      <c r="B93" s="48" t="s">
        <v>1228</v>
      </c>
      <c r="C93" s="48" t="s">
        <v>1320</v>
      </c>
      <c r="D93" s="48" t="s">
        <v>1103</v>
      </c>
      <c r="E93" s="48" t="s">
        <v>14</v>
      </c>
      <c r="F93" s="48" t="s">
        <v>1147</v>
      </c>
      <c r="G93" s="48" t="s">
        <v>484</v>
      </c>
      <c r="H93" s="43" t="s">
        <v>15</v>
      </c>
      <c r="I93" s="43" t="s">
        <v>15</v>
      </c>
      <c r="J93" s="44">
        <v>2</v>
      </c>
      <c r="K93" s="27" t="str">
        <f>IFERROR(IF(LEN(VLOOKUP($H93,Attributes!$A$1:$C$283,3,FALSE))=0,"",VLOOKUP($H93,Attributes!$A$1:$C$283,3,FALSE)),"")</f>
        <v>NVARCHAR(50)</v>
      </c>
    </row>
    <row r="94" spans="1:11" ht="12.3" x14ac:dyDescent="0.35">
      <c r="A94" s="48" t="s">
        <v>1428</v>
      </c>
      <c r="B94" s="48" t="s">
        <v>1228</v>
      </c>
      <c r="C94" s="48" t="s">
        <v>1320</v>
      </c>
      <c r="D94" s="48" t="s">
        <v>1103</v>
      </c>
      <c r="E94" s="48" t="s">
        <v>14</v>
      </c>
      <c r="F94" s="48" t="s">
        <v>1147</v>
      </c>
      <c r="G94" s="48" t="s">
        <v>484</v>
      </c>
      <c r="H94" s="43" t="s">
        <v>16</v>
      </c>
      <c r="I94" s="43" t="s">
        <v>16</v>
      </c>
      <c r="J94" s="44">
        <v>3</v>
      </c>
      <c r="K94" s="27" t="str">
        <f>IFERROR(IF(LEN(VLOOKUP($H94,Attributes!$A$1:$C$283,3,FALSE))=0,"",VLOOKUP($H94,Attributes!$A$1:$C$283,3,FALSE)),"")</f>
        <v>NVARCHAR(32)</v>
      </c>
    </row>
    <row r="95" spans="1:11" ht="12.3" x14ac:dyDescent="0.35">
      <c r="A95" s="43" t="s">
        <v>1429</v>
      </c>
      <c r="B95" s="43" t="s">
        <v>1229</v>
      </c>
      <c r="C95" s="43" t="s">
        <v>1104</v>
      </c>
      <c r="D95" s="43" t="s">
        <v>1103</v>
      </c>
      <c r="E95" s="43" t="s">
        <v>214</v>
      </c>
      <c r="F95" s="43" t="s">
        <v>1224</v>
      </c>
      <c r="G95" s="43" t="s">
        <v>179</v>
      </c>
      <c r="H95" s="43" t="s">
        <v>197</v>
      </c>
      <c r="I95" s="43" t="s">
        <v>197</v>
      </c>
      <c r="J95" s="44">
        <v>1</v>
      </c>
      <c r="K95" s="27" t="str">
        <f>IFERROR(IF(LEN(VLOOKUP($H95,Attributes!$A$1:$C$283,3,FALSE))=0,"",VLOOKUP($H95,Attributes!$A$1:$C$283,3,FALSE)),"")</f>
        <v>NVARCHAR(20)</v>
      </c>
    </row>
    <row r="96" spans="1:11" ht="12.3" x14ac:dyDescent="0.35">
      <c r="A96" s="43" t="s">
        <v>1430</v>
      </c>
      <c r="B96" s="43" t="s">
        <v>1229</v>
      </c>
      <c r="C96" s="43" t="s">
        <v>1104</v>
      </c>
      <c r="D96" s="43" t="s">
        <v>1103</v>
      </c>
      <c r="E96" s="43" t="s">
        <v>87</v>
      </c>
      <c r="F96" s="43" t="s">
        <v>1160</v>
      </c>
      <c r="G96" s="43" t="s">
        <v>179</v>
      </c>
      <c r="H96" s="43" t="s">
        <v>88</v>
      </c>
      <c r="I96" s="43" t="s">
        <v>88</v>
      </c>
      <c r="J96" s="44">
        <v>1</v>
      </c>
      <c r="K96" s="27" t="str">
        <f>IFERROR(IF(LEN(VLOOKUP($H96,Attributes!$A$1:$C$283,3,FALSE))=0,"",VLOOKUP($H96,Attributes!$A$1:$C$283,3,FALSE)),"")</f>
        <v>NVARCHAR(32)</v>
      </c>
    </row>
    <row r="97" spans="1:11" ht="12.3" x14ac:dyDescent="0.35">
      <c r="A97" s="43" t="s">
        <v>1432</v>
      </c>
      <c r="B97" s="43" t="s">
        <v>1228</v>
      </c>
      <c r="C97" s="43" t="s">
        <v>1320</v>
      </c>
      <c r="D97" s="43" t="s">
        <v>1103</v>
      </c>
      <c r="E97" s="43" t="s">
        <v>556</v>
      </c>
      <c r="F97" s="43" t="s">
        <v>1117</v>
      </c>
      <c r="G97" s="43" t="s">
        <v>547</v>
      </c>
      <c r="H97" s="43" t="s">
        <v>508</v>
      </c>
      <c r="I97" s="43" t="s">
        <v>508</v>
      </c>
      <c r="J97" s="44">
        <v>1</v>
      </c>
      <c r="K97" s="27" t="s">
        <v>1036</v>
      </c>
    </row>
    <row r="98" spans="1:11" ht="12.3" x14ac:dyDescent="0.35">
      <c r="A98" s="43" t="s">
        <v>1431</v>
      </c>
      <c r="B98" s="43" t="s">
        <v>1228</v>
      </c>
      <c r="C98" s="43" t="s">
        <v>1320</v>
      </c>
      <c r="D98" s="43" t="s">
        <v>1103</v>
      </c>
      <c r="E98" s="43" t="s">
        <v>520</v>
      </c>
      <c r="F98" s="43" t="s">
        <v>1117</v>
      </c>
      <c r="G98" s="43" t="s">
        <v>482</v>
      </c>
      <c r="H98" s="43" t="s">
        <v>489</v>
      </c>
      <c r="I98" s="43" t="s">
        <v>489</v>
      </c>
      <c r="J98" s="44">
        <v>1</v>
      </c>
      <c r="K98" s="27" t="str">
        <f>IFERROR(IF(LEN(VLOOKUP($H98,Attributes!$A$1:$C$283,3,FALSE))=0,"",VLOOKUP($H98,Attributes!$A$1:$C$283,3,FALSE)),"")</f>
        <v>NVARCHAR(50)</v>
      </c>
    </row>
    <row r="99" spans="1:11" ht="12.3" x14ac:dyDescent="0.35">
      <c r="A99" s="43" t="s">
        <v>1433</v>
      </c>
      <c r="B99" s="43" t="s">
        <v>1228</v>
      </c>
      <c r="C99" s="43" t="s">
        <v>1320</v>
      </c>
      <c r="D99" s="43" t="s">
        <v>1103</v>
      </c>
      <c r="E99" s="43" t="s">
        <v>22</v>
      </c>
      <c r="F99" s="43" t="s">
        <v>1121</v>
      </c>
      <c r="G99" s="43" t="s">
        <v>206</v>
      </c>
      <c r="H99" s="43" t="s">
        <v>23</v>
      </c>
      <c r="I99" s="43" t="s">
        <v>119</v>
      </c>
      <c r="J99" s="44">
        <v>1</v>
      </c>
      <c r="K99" s="27" t="str">
        <f>IFERROR(IF(LEN(VLOOKUP($H99,Attributes!$A$1:$C$283,3,FALSE))=0,"",VLOOKUP($H99,Attributes!$A$1:$C$283,3,FALSE)),"")</f>
        <v>NVARCHAR(32)</v>
      </c>
    </row>
    <row r="100" spans="1:11" ht="12.3" x14ac:dyDescent="0.35">
      <c r="A100" s="43" t="s">
        <v>1434</v>
      </c>
      <c r="B100" s="43" t="s">
        <v>1229</v>
      </c>
      <c r="C100" s="43" t="s">
        <v>1104</v>
      </c>
      <c r="D100" s="43" t="s">
        <v>1103</v>
      </c>
      <c r="E100" s="43" t="s">
        <v>505</v>
      </c>
      <c r="F100" s="43" t="s">
        <v>1159</v>
      </c>
      <c r="G100" s="43" t="s">
        <v>484</v>
      </c>
      <c r="H100" s="43" t="s">
        <v>189</v>
      </c>
      <c r="I100" s="43" t="s">
        <v>189</v>
      </c>
      <c r="J100" s="44">
        <v>1</v>
      </c>
      <c r="K100" s="27" t="str">
        <f>IFERROR(IF(LEN(VLOOKUP($H100,Attributes!$A$1:$C$283,3,FALSE))=0,"",VLOOKUP($H100,Attributes!$A$1:$C$283,3,FALSE)),"")</f>
        <v>NVARCHAR(100)</v>
      </c>
    </row>
    <row r="101" spans="1:11" ht="12.3" x14ac:dyDescent="0.35">
      <c r="A101" s="48" t="s">
        <v>1435</v>
      </c>
      <c r="B101" s="48" t="s">
        <v>1228</v>
      </c>
      <c r="C101" s="43" t="s">
        <v>1320</v>
      </c>
      <c r="D101" s="43" t="s">
        <v>1103</v>
      </c>
      <c r="E101" s="48" t="s">
        <v>452</v>
      </c>
      <c r="F101" s="48" t="s">
        <v>1111</v>
      </c>
      <c r="G101" s="43" t="s">
        <v>456</v>
      </c>
      <c r="H101" s="43" t="s">
        <v>119</v>
      </c>
      <c r="I101" s="43" t="s">
        <v>119</v>
      </c>
      <c r="J101" s="44">
        <v>1</v>
      </c>
      <c r="K101" s="27" t="str">
        <f>IFERROR(IF(LEN(VLOOKUP($H101,Attributes!$A$1:$C$283,3,FALSE))=0,"",VLOOKUP($H101,Attributes!$A$1:$C$283,3,FALSE)),"")</f>
        <v>NVARCHAR(32)</v>
      </c>
    </row>
    <row r="102" spans="1:11" ht="12.3" x14ac:dyDescent="0.35">
      <c r="A102" s="48" t="s">
        <v>1435</v>
      </c>
      <c r="B102" s="48" t="s">
        <v>1228</v>
      </c>
      <c r="C102" s="43" t="s">
        <v>1320</v>
      </c>
      <c r="D102" s="43" t="s">
        <v>1103</v>
      </c>
      <c r="E102" s="48" t="s">
        <v>452</v>
      </c>
      <c r="F102" s="48" t="s">
        <v>1111</v>
      </c>
      <c r="G102" s="43" t="s">
        <v>456</v>
      </c>
      <c r="H102" s="43" t="s">
        <v>457</v>
      </c>
      <c r="I102" s="43" t="s">
        <v>457</v>
      </c>
      <c r="J102" s="44">
        <v>2</v>
      </c>
      <c r="K102" s="27" t="str">
        <f>IFERROR(IF(LEN(VLOOKUP($H102,Attributes!$A$1:$C$283,3,FALSE))=0,"",VLOOKUP($H102,Attributes!$A$1:$C$283,3,FALSE)),"")</f>
        <v>NVARCHAR(50)</v>
      </c>
    </row>
    <row r="103" spans="1:11" ht="12.3" x14ac:dyDescent="0.35">
      <c r="A103" s="43" t="s">
        <v>1436</v>
      </c>
      <c r="B103" s="43" t="s">
        <v>1228</v>
      </c>
      <c r="C103" s="43" t="s">
        <v>1320</v>
      </c>
      <c r="D103" s="43" t="s">
        <v>1103</v>
      </c>
      <c r="E103" s="43" t="s">
        <v>454</v>
      </c>
      <c r="F103" s="43" t="s">
        <v>1110</v>
      </c>
      <c r="G103" s="43" t="s">
        <v>456</v>
      </c>
      <c r="H103" s="43" t="s">
        <v>458</v>
      </c>
      <c r="I103" s="43" t="s">
        <v>458</v>
      </c>
      <c r="J103" s="44">
        <v>1</v>
      </c>
      <c r="K103" s="27" t="str">
        <f>IFERROR(IF(LEN(VLOOKUP($H103,Attributes!$A$1:$C$283,3,FALSE))=0,"",VLOOKUP($H103,Attributes!$A$1:$C$283,3,FALSE)),"")</f>
        <v>NVARCHAR(50)</v>
      </c>
    </row>
    <row r="104" spans="1:11" ht="12.3" x14ac:dyDescent="0.35">
      <c r="A104" s="43" t="s">
        <v>1437</v>
      </c>
      <c r="B104" s="43" t="s">
        <v>1228</v>
      </c>
      <c r="C104" s="43" t="s">
        <v>1320</v>
      </c>
      <c r="D104" s="43" t="s">
        <v>1103</v>
      </c>
      <c r="E104" s="43" t="s">
        <v>452</v>
      </c>
      <c r="F104" s="43" t="s">
        <v>1112</v>
      </c>
      <c r="G104" s="43" t="s">
        <v>472</v>
      </c>
      <c r="H104" s="43" t="s">
        <v>119</v>
      </c>
      <c r="I104" s="43" t="s">
        <v>119</v>
      </c>
      <c r="J104" s="44">
        <v>1</v>
      </c>
      <c r="K104" s="27" t="str">
        <f>IFERROR(IF(LEN(VLOOKUP($H104,Attributes!$A$1:$C$283,3,FALSE))=0,"",VLOOKUP($H104,Attributes!$A$1:$C$283,3,FALSE)),"")</f>
        <v>NVARCHAR(32)</v>
      </c>
    </row>
    <row r="105" spans="1:11" ht="12.3" x14ac:dyDescent="0.35">
      <c r="A105" s="43" t="s">
        <v>1437</v>
      </c>
      <c r="B105" s="43" t="s">
        <v>1228</v>
      </c>
      <c r="C105" s="43" t="s">
        <v>1320</v>
      </c>
      <c r="D105" s="43" t="s">
        <v>1103</v>
      </c>
      <c r="E105" s="43" t="s">
        <v>452</v>
      </c>
      <c r="F105" s="43" t="s">
        <v>1112</v>
      </c>
      <c r="G105" s="43" t="s">
        <v>472</v>
      </c>
      <c r="H105" s="43" t="s">
        <v>457</v>
      </c>
      <c r="I105" s="43" t="s">
        <v>457</v>
      </c>
      <c r="J105" s="44">
        <v>2</v>
      </c>
      <c r="K105" s="27" t="str">
        <f>IFERROR(IF(LEN(VLOOKUP($H105,Attributes!$A$1:$C$283,3,FALSE))=0,"",VLOOKUP($H105,Attributes!$A$1:$C$283,3,FALSE)),"")</f>
        <v>NVARCHAR(50)</v>
      </c>
    </row>
    <row r="106" spans="1:11" ht="12.3" x14ac:dyDescent="0.35">
      <c r="A106" s="48" t="s">
        <v>1438</v>
      </c>
      <c r="B106" s="48" t="s">
        <v>1228</v>
      </c>
      <c r="C106" s="48" t="s">
        <v>1320</v>
      </c>
      <c r="D106" s="48" t="s">
        <v>1103</v>
      </c>
      <c r="E106" s="48" t="s">
        <v>536</v>
      </c>
      <c r="F106" s="48" t="s">
        <v>1179</v>
      </c>
      <c r="G106" s="48" t="s">
        <v>521</v>
      </c>
      <c r="H106" s="43" t="s">
        <v>523</v>
      </c>
      <c r="I106" s="43" t="s">
        <v>523</v>
      </c>
      <c r="J106" s="44">
        <v>1</v>
      </c>
      <c r="K106" s="27" t="str">
        <f>IFERROR(IF(LEN(VLOOKUP($H106,Attributes!$A$1:$C$283,3,FALSE))=0,"",VLOOKUP($H106,Attributes!$A$1:$C$283,3,FALSE)),"")</f>
        <v>NVARCHAR(32)</v>
      </c>
    </row>
    <row r="107" spans="1:11" ht="12.3" x14ac:dyDescent="0.35">
      <c r="A107" s="48" t="s">
        <v>1438</v>
      </c>
      <c r="B107" s="48" t="s">
        <v>1228</v>
      </c>
      <c r="C107" s="48" t="s">
        <v>1320</v>
      </c>
      <c r="D107" s="48" t="s">
        <v>1103</v>
      </c>
      <c r="E107" s="48" t="s">
        <v>536</v>
      </c>
      <c r="F107" s="48" t="s">
        <v>1179</v>
      </c>
      <c r="G107" s="48" t="s">
        <v>521</v>
      </c>
      <c r="H107" s="43" t="s">
        <v>1785</v>
      </c>
      <c r="I107" s="43" t="s">
        <v>1785</v>
      </c>
      <c r="J107" s="44">
        <v>2</v>
      </c>
      <c r="K107" s="27" t="str">
        <f>IFERROR(IF(LEN(VLOOKUP($H107,Attributes!$A$1:$C$283,3,FALSE))=0,"",VLOOKUP($H107,Attributes!$A$1:$C$283,3,FALSE)),"")</f>
        <v>NVARCHAR(200)</v>
      </c>
    </row>
    <row r="108" spans="1:11" ht="12.3" x14ac:dyDescent="0.35">
      <c r="A108" s="48" t="s">
        <v>1438</v>
      </c>
      <c r="B108" s="48" t="s">
        <v>1228</v>
      </c>
      <c r="C108" s="48" t="s">
        <v>1320</v>
      </c>
      <c r="D108" s="48" t="s">
        <v>1103</v>
      </c>
      <c r="E108" s="48" t="s">
        <v>536</v>
      </c>
      <c r="F108" s="48" t="s">
        <v>1179</v>
      </c>
      <c r="G108" s="48" t="s">
        <v>521</v>
      </c>
      <c r="H108" s="43" t="s">
        <v>524</v>
      </c>
      <c r="I108" s="43" t="s">
        <v>524</v>
      </c>
      <c r="J108" s="44">
        <v>3</v>
      </c>
      <c r="K108" s="27" t="str">
        <f>IFERROR(IF(LEN(VLOOKUP($H108,Attributes!$A$1:$C$283,3,FALSE))=0,"",VLOOKUP($H108,Attributes!$A$1:$C$283,3,FALSE)),"")</f>
        <v>NVARCHAR(100)</v>
      </c>
    </row>
    <row r="109" spans="1:11" ht="12.3" x14ac:dyDescent="0.35">
      <c r="A109" s="48" t="s">
        <v>1439</v>
      </c>
      <c r="B109" s="48" t="s">
        <v>1228</v>
      </c>
      <c r="C109" s="48" t="s">
        <v>1320</v>
      </c>
      <c r="D109" s="48" t="s">
        <v>1103</v>
      </c>
      <c r="E109" s="48" t="s">
        <v>14</v>
      </c>
      <c r="F109" s="48" t="s">
        <v>1182</v>
      </c>
      <c r="G109" s="48" t="s">
        <v>521</v>
      </c>
      <c r="H109" s="43" t="s">
        <v>7</v>
      </c>
      <c r="I109" s="43" t="s">
        <v>7</v>
      </c>
      <c r="J109" s="44">
        <v>1</v>
      </c>
      <c r="K109" s="27" t="str">
        <f>IFERROR(IF(LEN(VLOOKUP($H109,Attributes!$A$1:$C$283,3,FALSE))=0,"",VLOOKUP($H109,Attributes!$A$1:$C$283,3,FALSE)),"")</f>
        <v>NVARCHAR(32)</v>
      </c>
    </row>
    <row r="110" spans="1:11" ht="12.3" x14ac:dyDescent="0.35">
      <c r="A110" s="48" t="s">
        <v>1439</v>
      </c>
      <c r="B110" s="48" t="s">
        <v>1228</v>
      </c>
      <c r="C110" s="48" t="s">
        <v>1320</v>
      </c>
      <c r="D110" s="48" t="s">
        <v>1103</v>
      </c>
      <c r="E110" s="48" t="s">
        <v>14</v>
      </c>
      <c r="F110" s="48" t="s">
        <v>1182</v>
      </c>
      <c r="G110" s="48" t="s">
        <v>521</v>
      </c>
      <c r="H110" s="43" t="s">
        <v>15</v>
      </c>
      <c r="I110" s="43" t="s">
        <v>15</v>
      </c>
      <c r="J110" s="44">
        <v>2</v>
      </c>
      <c r="K110" s="27" t="str">
        <f>IFERROR(IF(LEN(VLOOKUP($H110,Attributes!$A$1:$C$283,3,FALSE))=0,"",VLOOKUP($H110,Attributes!$A$1:$C$283,3,FALSE)),"")</f>
        <v>NVARCHAR(50)</v>
      </c>
    </row>
    <row r="111" spans="1:11" ht="12.3" x14ac:dyDescent="0.35">
      <c r="A111" s="48" t="s">
        <v>1439</v>
      </c>
      <c r="B111" s="48" t="s">
        <v>1228</v>
      </c>
      <c r="C111" s="48" t="s">
        <v>1320</v>
      </c>
      <c r="D111" s="48" t="s">
        <v>1103</v>
      </c>
      <c r="E111" s="48" t="s">
        <v>14</v>
      </c>
      <c r="F111" s="48" t="s">
        <v>1182</v>
      </c>
      <c r="G111" s="48" t="s">
        <v>521</v>
      </c>
      <c r="H111" s="43" t="s">
        <v>16</v>
      </c>
      <c r="I111" s="43" t="s">
        <v>16</v>
      </c>
      <c r="J111" s="44">
        <v>3</v>
      </c>
      <c r="K111" s="27" t="str">
        <f>IFERROR(IF(LEN(VLOOKUP($H111,Attributes!$A$1:$C$283,3,FALSE))=0,"",VLOOKUP($H111,Attributes!$A$1:$C$283,3,FALSE)),"")</f>
        <v>NVARCHAR(32)</v>
      </c>
    </row>
    <row r="112" spans="1:11" ht="12.3" x14ac:dyDescent="0.35">
      <c r="A112" s="43" t="s">
        <v>1440</v>
      </c>
      <c r="B112" s="43" t="s">
        <v>1228</v>
      </c>
      <c r="C112" s="43" t="s">
        <v>1320</v>
      </c>
      <c r="D112" s="43" t="s">
        <v>1103</v>
      </c>
      <c r="E112" s="43" t="s">
        <v>22</v>
      </c>
      <c r="F112" s="43" t="s">
        <v>1121</v>
      </c>
      <c r="G112" s="43" t="s">
        <v>452</v>
      </c>
      <c r="H112" s="43" t="s">
        <v>23</v>
      </c>
      <c r="I112" s="43" t="s">
        <v>119</v>
      </c>
      <c r="J112" s="44">
        <v>1</v>
      </c>
      <c r="K112" s="27" t="str">
        <f>IFERROR(IF(LEN(VLOOKUP($H112,Attributes!$A$1:$C$283,3,FALSE))=0,"",VLOOKUP($H112,Attributes!$A$1:$C$283,3,FALSE)),"")</f>
        <v>NVARCHAR(32)</v>
      </c>
    </row>
    <row r="113" spans="1:11" ht="12.3" x14ac:dyDescent="0.35">
      <c r="A113" s="43" t="s">
        <v>1441</v>
      </c>
      <c r="B113" s="43" t="s">
        <v>1228</v>
      </c>
      <c r="C113" s="43" t="s">
        <v>1320</v>
      </c>
      <c r="D113" s="43" t="s">
        <v>1103</v>
      </c>
      <c r="E113" s="43" t="s">
        <v>22</v>
      </c>
      <c r="F113" s="43" t="s">
        <v>1125</v>
      </c>
      <c r="G113" s="43" t="s">
        <v>536</v>
      </c>
      <c r="H113" s="43" t="s">
        <v>23</v>
      </c>
      <c r="I113" s="43" t="s">
        <v>523</v>
      </c>
      <c r="J113" s="44">
        <v>1</v>
      </c>
      <c r="K113" s="27" t="str">
        <f>IFERROR(IF(LEN(VLOOKUP($H113,Attributes!$A$1:$C$283,3,FALSE))=0,"",VLOOKUP($H113,Attributes!$A$1:$C$283,3,FALSE)),"")</f>
        <v>NVARCHAR(32)</v>
      </c>
    </row>
    <row r="114" spans="1:11" ht="12.3" x14ac:dyDescent="0.35">
      <c r="A114" s="48" t="s">
        <v>1442</v>
      </c>
      <c r="B114" s="48" t="s">
        <v>1228</v>
      </c>
      <c r="C114" s="48" t="s">
        <v>1320</v>
      </c>
      <c r="D114" s="48" t="s">
        <v>1103</v>
      </c>
      <c r="E114" s="48" t="s">
        <v>25</v>
      </c>
      <c r="F114" s="48" t="s">
        <v>1130</v>
      </c>
      <c r="G114" s="48" t="s">
        <v>32</v>
      </c>
      <c r="H114" s="43" t="s">
        <v>23</v>
      </c>
      <c r="I114" s="43" t="s">
        <v>23</v>
      </c>
      <c r="J114" s="44">
        <v>1</v>
      </c>
      <c r="K114" s="27" t="str">
        <f>IFERROR(IF(LEN(VLOOKUP($H114,Attributes!$A$1:$C$283,3,FALSE))=0,"",VLOOKUP($H114,Attributes!$A$1:$C$283,3,FALSE)),"")</f>
        <v>NVARCHAR(32)</v>
      </c>
    </row>
    <row r="115" spans="1:11" ht="12.3" x14ac:dyDescent="0.35">
      <c r="A115" s="48" t="s">
        <v>1442</v>
      </c>
      <c r="B115" s="48" t="s">
        <v>1228</v>
      </c>
      <c r="C115" s="48" t="s">
        <v>1320</v>
      </c>
      <c r="D115" s="48" t="s">
        <v>1103</v>
      </c>
      <c r="E115" s="48" t="s">
        <v>25</v>
      </c>
      <c r="F115" s="48" t="s">
        <v>1130</v>
      </c>
      <c r="G115" s="48" t="s">
        <v>32</v>
      </c>
      <c r="H115" s="43" t="s">
        <v>1780</v>
      </c>
      <c r="I115" s="43" t="s">
        <v>1780</v>
      </c>
      <c r="J115" s="44">
        <v>2</v>
      </c>
      <c r="K115" s="27" t="str">
        <f>IFERROR(IF(LEN(VLOOKUP($H115,Attributes!$A$1:$C$283,3,FALSE))=0,"",VLOOKUP($H115,Attributes!$A$1:$C$283,3,FALSE)),"")</f>
        <v>NVARCHAR(50)</v>
      </c>
    </row>
    <row r="116" spans="1:11" ht="12.3" x14ac:dyDescent="0.35">
      <c r="A116" s="48" t="s">
        <v>1442</v>
      </c>
      <c r="B116" s="48" t="s">
        <v>1228</v>
      </c>
      <c r="C116" s="48" t="s">
        <v>1320</v>
      </c>
      <c r="D116" s="48" t="s">
        <v>1103</v>
      </c>
      <c r="E116" s="48" t="s">
        <v>25</v>
      </c>
      <c r="F116" s="48" t="s">
        <v>1130</v>
      </c>
      <c r="G116" s="48" t="s">
        <v>32</v>
      </c>
      <c r="H116" s="43" t="s">
        <v>27</v>
      </c>
      <c r="I116" s="43" t="s">
        <v>27</v>
      </c>
      <c r="J116" s="44">
        <v>3</v>
      </c>
      <c r="K116" s="27" t="str">
        <f>IFERROR(IF(LEN(VLOOKUP($H116,Attributes!$A$1:$C$283,3,FALSE))=0,"",VLOOKUP($H116,Attributes!$A$1:$C$283,3,FALSE)),"")</f>
        <v>DATE</v>
      </c>
    </row>
    <row r="117" spans="1:11" ht="12.3" x14ac:dyDescent="0.35">
      <c r="A117" s="43" t="s">
        <v>1443</v>
      </c>
      <c r="B117" s="43" t="s">
        <v>1229</v>
      </c>
      <c r="C117" s="43" t="s">
        <v>1104</v>
      </c>
      <c r="D117" s="43" t="s">
        <v>1103</v>
      </c>
      <c r="E117" s="43" t="s">
        <v>213</v>
      </c>
      <c r="F117" s="43" t="s">
        <v>1113</v>
      </c>
      <c r="G117" s="43" t="s">
        <v>210</v>
      </c>
      <c r="H117" s="43" t="s">
        <v>211</v>
      </c>
      <c r="I117" s="43" t="s">
        <v>211</v>
      </c>
      <c r="J117" s="44">
        <v>1</v>
      </c>
      <c r="K117" s="27" t="str">
        <f>IFERROR(IF(LEN(VLOOKUP($H117,Attributes!$A$1:$C$283,3,FALSE))=0,"",VLOOKUP($H117,Attributes!$A$1:$C$283,3,FALSE)),"")</f>
        <v>NVARCHAR(32)</v>
      </c>
    </row>
    <row r="118" spans="1:11" ht="12.3" x14ac:dyDescent="0.35">
      <c r="A118" s="43" t="s">
        <v>1444</v>
      </c>
      <c r="B118" s="43" t="s">
        <v>1229</v>
      </c>
      <c r="C118" s="43" t="s">
        <v>1104</v>
      </c>
      <c r="D118" s="43" t="s">
        <v>1103</v>
      </c>
      <c r="E118" s="43" t="s">
        <v>107</v>
      </c>
      <c r="F118" s="43" t="s">
        <v>1195</v>
      </c>
      <c r="G118" s="43" t="s">
        <v>71</v>
      </c>
      <c r="H118" s="43" t="s">
        <v>74</v>
      </c>
      <c r="I118" s="43" t="s">
        <v>74</v>
      </c>
      <c r="J118" s="44">
        <v>1</v>
      </c>
      <c r="K118" s="27" t="str">
        <f>IFERROR(IF(LEN(VLOOKUP($H118,Attributes!$A$1:$C$283,3,FALSE))=0,"",VLOOKUP($H118,Attributes!$A$1:$C$283,3,FALSE)),"")</f>
        <v>NVARCHAR(40)</v>
      </c>
    </row>
    <row r="119" spans="1:11" ht="12.3" x14ac:dyDescent="0.35">
      <c r="A119" s="43" t="s">
        <v>1445</v>
      </c>
      <c r="B119" s="43" t="s">
        <v>1229</v>
      </c>
      <c r="C119" s="43" t="s">
        <v>1104</v>
      </c>
      <c r="D119" s="43" t="s">
        <v>1103</v>
      </c>
      <c r="E119" s="43" t="s">
        <v>89</v>
      </c>
      <c r="F119" s="43" t="s">
        <v>1105</v>
      </c>
      <c r="G119" s="43" t="s">
        <v>179</v>
      </c>
      <c r="H119" s="43" t="s">
        <v>90</v>
      </c>
      <c r="I119" s="43" t="s">
        <v>90</v>
      </c>
      <c r="J119" s="44">
        <v>1</v>
      </c>
      <c r="K119" s="27" t="str">
        <f>IFERROR(IF(LEN(VLOOKUP($H119,Attributes!$A$1:$C$283,3,FALSE))=0,"",VLOOKUP($H119,Attributes!$A$1:$C$283,3,FALSE)),"")</f>
        <v>VARCHAR(32)</v>
      </c>
    </row>
    <row r="120" spans="1:11" ht="12.3" x14ac:dyDescent="0.35">
      <c r="A120" s="43" t="s">
        <v>1446</v>
      </c>
      <c r="B120" s="43" t="s">
        <v>1229</v>
      </c>
      <c r="C120" s="43" t="s">
        <v>1104</v>
      </c>
      <c r="D120" s="43" t="s">
        <v>1103</v>
      </c>
      <c r="E120" s="43" t="s">
        <v>91</v>
      </c>
      <c r="F120" s="43" t="s">
        <v>1106</v>
      </c>
      <c r="G120" s="43" t="s">
        <v>179</v>
      </c>
      <c r="H120" s="43" t="s">
        <v>92</v>
      </c>
      <c r="I120" s="43" t="s">
        <v>92</v>
      </c>
      <c r="J120" s="44">
        <v>1</v>
      </c>
      <c r="K120" s="27" t="str">
        <f>IFERROR(IF(LEN(VLOOKUP($H120,Attributes!$A$1:$C$283,3,FALSE))=0,"",VLOOKUP($H120,Attributes!$A$1:$C$283,3,FALSE)),"")</f>
        <v>VARCHAR(60)</v>
      </c>
    </row>
    <row r="121" spans="1:11" ht="12.3" x14ac:dyDescent="0.35">
      <c r="A121" s="43" t="s">
        <v>1447</v>
      </c>
      <c r="B121" s="43" t="s">
        <v>1229</v>
      </c>
      <c r="C121" s="43" t="s">
        <v>1104</v>
      </c>
      <c r="D121" s="43" t="s">
        <v>1103</v>
      </c>
      <c r="E121" s="43" t="s">
        <v>93</v>
      </c>
      <c r="F121" s="43" t="s">
        <v>1108</v>
      </c>
      <c r="G121" s="43" t="s">
        <v>179</v>
      </c>
      <c r="H121" s="43" t="s">
        <v>94</v>
      </c>
      <c r="I121" s="43" t="s">
        <v>94</v>
      </c>
      <c r="J121" s="44">
        <v>1</v>
      </c>
      <c r="K121" s="27" t="str">
        <f>IFERROR(IF(LEN(VLOOKUP($H121,Attributes!$A$1:$C$283,3,FALSE))=0,"",VLOOKUP($H121,Attributes!$A$1:$C$283,3,FALSE)),"")</f>
        <v>NVARCHAR(32)</v>
      </c>
    </row>
    <row r="122" spans="1:11" ht="12.3" x14ac:dyDescent="0.35">
      <c r="A122" s="43" t="s">
        <v>1448</v>
      </c>
      <c r="B122" s="43" t="s">
        <v>1229</v>
      </c>
      <c r="C122" s="43" t="s">
        <v>1104</v>
      </c>
      <c r="D122" s="43" t="s">
        <v>1103</v>
      </c>
      <c r="E122" s="43" t="s">
        <v>85</v>
      </c>
      <c r="F122" s="43" t="s">
        <v>1225</v>
      </c>
      <c r="G122" s="43" t="s">
        <v>179</v>
      </c>
      <c r="H122" s="43" t="s">
        <v>86</v>
      </c>
      <c r="I122" s="43" t="s">
        <v>86</v>
      </c>
      <c r="J122" s="44">
        <v>1</v>
      </c>
      <c r="K122" s="27" t="str">
        <f>IFERROR(IF(LEN(VLOOKUP($H122,Attributes!$A$1:$C$283,3,FALSE))=0,"",VLOOKUP($H122,Attributes!$A$1:$C$283,3,FALSE)),"")</f>
        <v>NVARCHAR(32)</v>
      </c>
    </row>
    <row r="123" spans="1:11" ht="12.3" x14ac:dyDescent="0.35">
      <c r="A123" s="43" t="s">
        <v>1449</v>
      </c>
      <c r="B123" s="43" t="s">
        <v>1229</v>
      </c>
      <c r="C123" s="43" t="s">
        <v>1102</v>
      </c>
      <c r="D123" s="43" t="s">
        <v>1103</v>
      </c>
      <c r="E123" s="43" t="s">
        <v>209</v>
      </c>
      <c r="F123" s="43" t="s">
        <v>1174</v>
      </c>
      <c r="G123" s="43" t="s">
        <v>41</v>
      </c>
      <c r="H123" s="43" t="s">
        <v>49</v>
      </c>
      <c r="I123" s="43" t="s">
        <v>49</v>
      </c>
      <c r="J123" s="44">
        <v>1</v>
      </c>
      <c r="K123" s="27" t="str">
        <f>IFERROR(IF(LEN(VLOOKUP($H123,Attributes!$A$1:$C$283,3,FALSE))=0,"",VLOOKUP($H123,Attributes!$A$1:$C$283,3,FALSE)),"")</f>
        <v>NVARCHAR(20)</v>
      </c>
    </row>
    <row r="124" spans="1:11" ht="12.3" x14ac:dyDescent="0.35">
      <c r="A124" s="48" t="s">
        <v>1450</v>
      </c>
      <c r="B124" s="48" t="s">
        <v>1228</v>
      </c>
      <c r="C124" s="48" t="s">
        <v>1320</v>
      </c>
      <c r="D124" s="48" t="s">
        <v>1103</v>
      </c>
      <c r="E124" s="48" t="s">
        <v>206</v>
      </c>
      <c r="F124" s="48" t="s">
        <v>1113</v>
      </c>
      <c r="G124" s="48" t="s">
        <v>563</v>
      </c>
      <c r="H124" s="43" t="s">
        <v>119</v>
      </c>
      <c r="I124" s="43" t="s">
        <v>119</v>
      </c>
      <c r="J124" s="44">
        <v>1</v>
      </c>
      <c r="K124" s="27" t="str">
        <f>IFERROR(IF(LEN(VLOOKUP($H124,Attributes!$A$1:$C$283,3,FALSE))=0,"",VLOOKUP($H124,Attributes!$A$1:$C$283,3,FALSE)),"")</f>
        <v>NVARCHAR(32)</v>
      </c>
    </row>
    <row r="125" spans="1:11" ht="12.3" x14ac:dyDescent="0.35">
      <c r="A125" s="48" t="s">
        <v>1450</v>
      </c>
      <c r="B125" s="48" t="s">
        <v>1228</v>
      </c>
      <c r="C125" s="48" t="s">
        <v>1320</v>
      </c>
      <c r="D125" s="48" t="s">
        <v>1103</v>
      </c>
      <c r="E125" s="48" t="s">
        <v>206</v>
      </c>
      <c r="F125" s="48" t="s">
        <v>1113</v>
      </c>
      <c r="G125" s="48" t="s">
        <v>563</v>
      </c>
      <c r="H125" s="43" t="s">
        <v>21</v>
      </c>
      <c r="I125" s="43" t="s">
        <v>21</v>
      </c>
      <c r="J125" s="44">
        <v>2</v>
      </c>
      <c r="K125" s="27" t="str">
        <f>IFERROR(IF(LEN(VLOOKUP($H125,Attributes!$A$1:$C$283,3,FALSE))=0,"",VLOOKUP($H125,Attributes!$A$1:$C$283,3,FALSE)),"")</f>
        <v>NVARCHAR(50)</v>
      </c>
    </row>
    <row r="126" spans="1:11" ht="12.3" x14ac:dyDescent="0.35">
      <c r="A126" s="48" t="s">
        <v>1450</v>
      </c>
      <c r="B126" s="48" t="s">
        <v>1228</v>
      </c>
      <c r="C126" s="48" t="s">
        <v>1320</v>
      </c>
      <c r="D126" s="48" t="s">
        <v>1103</v>
      </c>
      <c r="E126" s="48" t="s">
        <v>206</v>
      </c>
      <c r="F126" s="48" t="s">
        <v>1113</v>
      </c>
      <c r="G126" s="48" t="s">
        <v>563</v>
      </c>
      <c r="H126" s="43" t="s">
        <v>503</v>
      </c>
      <c r="I126" s="43" t="s">
        <v>503</v>
      </c>
      <c r="J126" s="44">
        <v>3</v>
      </c>
      <c r="K126" s="27" t="str">
        <f>IFERROR(IF(LEN(VLOOKUP($H126,Attributes!$A$1:$C$283,3,FALSE))=0,"",VLOOKUP($H126,Attributes!$A$1:$C$283,3,FALSE)),"")</f>
        <v>NVARCHAR(20)</v>
      </c>
    </row>
    <row r="127" spans="1:11" ht="12.3" x14ac:dyDescent="0.35">
      <c r="A127" s="43" t="s">
        <v>1451</v>
      </c>
      <c r="B127" s="43" t="s">
        <v>1229</v>
      </c>
      <c r="C127" s="43" t="s">
        <v>1104</v>
      </c>
      <c r="D127" s="43" t="s">
        <v>1103</v>
      </c>
      <c r="E127" s="43" t="s">
        <v>208</v>
      </c>
      <c r="F127" s="43" t="s">
        <v>1176</v>
      </c>
      <c r="G127" s="43" t="s">
        <v>206</v>
      </c>
      <c r="H127" s="43" t="s">
        <v>207</v>
      </c>
      <c r="I127" s="43" t="s">
        <v>207</v>
      </c>
      <c r="J127" s="44">
        <v>1</v>
      </c>
      <c r="K127" s="27" t="str">
        <f>IFERROR(IF(LEN(VLOOKUP($H127,Attributes!$A$1:$C$283,3,FALSE))=0,"",VLOOKUP($H127,Attributes!$A$1:$C$283,3,FALSE)),"")</f>
        <v>NVARCHAR(10)</v>
      </c>
    </row>
    <row r="128" spans="1:11" ht="12.3" x14ac:dyDescent="0.35">
      <c r="A128" s="43" t="s">
        <v>1452</v>
      </c>
      <c r="B128" s="43" t="s">
        <v>1229</v>
      </c>
      <c r="C128" s="43" t="s">
        <v>1104</v>
      </c>
      <c r="D128" s="43" t="s">
        <v>1103</v>
      </c>
      <c r="E128" s="43" t="s">
        <v>100</v>
      </c>
      <c r="F128" s="43" t="s">
        <v>1161</v>
      </c>
      <c r="G128" s="43" t="s">
        <v>179</v>
      </c>
      <c r="H128" s="43" t="s">
        <v>101</v>
      </c>
      <c r="I128" s="43" t="s">
        <v>101</v>
      </c>
      <c r="J128" s="44">
        <v>1</v>
      </c>
      <c r="K128" s="27" t="str">
        <f>IFERROR(IF(LEN(VLOOKUP($H128,Attributes!$A$1:$C$283,3,FALSE))=0,"",VLOOKUP($H128,Attributes!$A$1:$C$283,3,FALSE)),"")</f>
        <v>NVARCHAR(32)</v>
      </c>
    </row>
    <row r="129" spans="1:11" ht="12.3" x14ac:dyDescent="0.35">
      <c r="A129" s="49" t="s">
        <v>1453</v>
      </c>
      <c r="B129" s="43" t="s">
        <v>1228</v>
      </c>
      <c r="C129" s="43" t="s">
        <v>1320</v>
      </c>
      <c r="D129" s="43" t="s">
        <v>1103</v>
      </c>
      <c r="E129" s="43" t="s">
        <v>105</v>
      </c>
      <c r="F129" s="43" t="s">
        <v>1101</v>
      </c>
      <c r="G129" s="43" t="s">
        <v>103</v>
      </c>
      <c r="H129" s="43" t="s">
        <v>104</v>
      </c>
      <c r="I129" s="43" t="s">
        <v>104</v>
      </c>
      <c r="J129" s="44">
        <v>1</v>
      </c>
      <c r="K129" s="27" t="str">
        <f>IFERROR(IF(LEN(VLOOKUP($H129,Attributes!$A$1:$C$283,3,FALSE))=0,"",VLOOKUP($H129,Attributes!$A$1:$C$283,3,FALSE)),"")</f>
        <v>NVARCHAR(32)</v>
      </c>
    </row>
    <row r="130" spans="1:11" ht="12.3" x14ac:dyDescent="0.35">
      <c r="A130" s="48" t="s">
        <v>1454</v>
      </c>
      <c r="B130" s="48" t="s">
        <v>1228</v>
      </c>
      <c r="C130" s="48" t="s">
        <v>1320</v>
      </c>
      <c r="D130" s="48" t="s">
        <v>1103</v>
      </c>
      <c r="E130" s="48" t="s">
        <v>60</v>
      </c>
      <c r="F130" s="48" t="s">
        <v>1188</v>
      </c>
      <c r="G130" s="48" t="s">
        <v>103</v>
      </c>
      <c r="H130" s="43" t="s">
        <v>7</v>
      </c>
      <c r="I130" s="43" t="s">
        <v>7</v>
      </c>
      <c r="J130" s="44">
        <v>1</v>
      </c>
      <c r="K130" s="27" t="str">
        <f>IFERROR(IF(LEN(VLOOKUP($H130,Attributes!$A$1:$C$283,3,FALSE))=0,"",VLOOKUP($H130,Attributes!$A$1:$C$283,3,FALSE)),"")</f>
        <v>NVARCHAR(32)</v>
      </c>
    </row>
    <row r="131" spans="1:11" ht="12.3" x14ac:dyDescent="0.35">
      <c r="A131" s="48" t="s">
        <v>1454</v>
      </c>
      <c r="B131" s="48" t="s">
        <v>1228</v>
      </c>
      <c r="C131" s="48" t="s">
        <v>1320</v>
      </c>
      <c r="D131" s="48" t="s">
        <v>1103</v>
      </c>
      <c r="E131" s="48" t="s">
        <v>60</v>
      </c>
      <c r="F131" s="48" t="s">
        <v>1188</v>
      </c>
      <c r="G131" s="48" t="s">
        <v>103</v>
      </c>
      <c r="H131" s="43" t="s">
        <v>15</v>
      </c>
      <c r="I131" s="43" t="s">
        <v>15</v>
      </c>
      <c r="J131" s="44">
        <v>2</v>
      </c>
      <c r="K131" s="27" t="str">
        <f>IFERROR(IF(LEN(VLOOKUP($H131,Attributes!$A$1:$C$283,3,FALSE))=0,"",VLOOKUP($H131,Attributes!$A$1:$C$283,3,FALSE)),"")</f>
        <v>NVARCHAR(50)</v>
      </c>
    </row>
    <row r="132" spans="1:11" ht="12.3" x14ac:dyDescent="0.35">
      <c r="A132" s="48" t="s">
        <v>1454</v>
      </c>
      <c r="B132" s="48" t="s">
        <v>1228</v>
      </c>
      <c r="C132" s="48" t="s">
        <v>1320</v>
      </c>
      <c r="D132" s="48" t="s">
        <v>1103</v>
      </c>
      <c r="E132" s="48" t="s">
        <v>60</v>
      </c>
      <c r="F132" s="48" t="s">
        <v>1188</v>
      </c>
      <c r="G132" s="48" t="s">
        <v>103</v>
      </c>
      <c r="H132" s="43" t="s">
        <v>16</v>
      </c>
      <c r="I132" s="43" t="s">
        <v>16</v>
      </c>
      <c r="J132" s="44">
        <v>3</v>
      </c>
      <c r="K132" s="27" t="str">
        <f>IFERROR(IF(LEN(VLOOKUP($H132,Attributes!$A$1:$C$283,3,FALSE))=0,"",VLOOKUP($H132,Attributes!$A$1:$C$283,3,FALSE)),"")</f>
        <v>NVARCHAR(32)</v>
      </c>
    </row>
    <row r="133" spans="1:11" ht="12.3" x14ac:dyDescent="0.35">
      <c r="A133" s="43" t="s">
        <v>1455</v>
      </c>
      <c r="B133" s="43" t="s">
        <v>1229</v>
      </c>
      <c r="C133" s="43" t="s">
        <v>1104</v>
      </c>
      <c r="D133" s="43" t="s">
        <v>1103</v>
      </c>
      <c r="E133" s="43" t="s">
        <v>959</v>
      </c>
      <c r="F133" s="43" t="s">
        <v>1191</v>
      </c>
      <c r="G133" s="43" t="s">
        <v>60</v>
      </c>
      <c r="H133" s="43" t="s">
        <v>968</v>
      </c>
      <c r="I133" s="43" t="s">
        <v>906</v>
      </c>
      <c r="J133" s="44">
        <v>1</v>
      </c>
      <c r="K133" s="27" t="s">
        <v>990</v>
      </c>
    </row>
    <row r="134" spans="1:11" ht="12.3" x14ac:dyDescent="0.35">
      <c r="A134" s="43" t="s">
        <v>1456</v>
      </c>
      <c r="B134" s="43" t="s">
        <v>1229</v>
      </c>
      <c r="C134" s="43" t="s">
        <v>1104</v>
      </c>
      <c r="D134" s="43" t="s">
        <v>1103</v>
      </c>
      <c r="E134" s="43" t="s">
        <v>99</v>
      </c>
      <c r="F134" s="43" t="s">
        <v>1227</v>
      </c>
      <c r="G134" s="43" t="s">
        <v>71</v>
      </c>
      <c r="H134" s="43" t="s">
        <v>82</v>
      </c>
      <c r="I134" s="43" t="s">
        <v>82</v>
      </c>
      <c r="J134" s="44">
        <v>1</v>
      </c>
      <c r="K134" s="27" t="s">
        <v>1089</v>
      </c>
    </row>
    <row r="135" spans="1:11" ht="12.3" x14ac:dyDescent="0.35">
      <c r="A135" s="43" t="s">
        <v>1457</v>
      </c>
      <c r="B135" s="43" t="s">
        <v>1228</v>
      </c>
      <c r="C135" s="43" t="s">
        <v>1320</v>
      </c>
      <c r="D135" s="43" t="s">
        <v>1103</v>
      </c>
      <c r="E135" s="43" t="s">
        <v>153</v>
      </c>
      <c r="F135" s="43" t="s">
        <v>1171</v>
      </c>
      <c r="G135" s="43" t="s">
        <v>127</v>
      </c>
      <c r="H135" s="43" t="s">
        <v>129</v>
      </c>
      <c r="I135" s="43" t="s">
        <v>129</v>
      </c>
      <c r="J135" s="44">
        <v>1</v>
      </c>
      <c r="K135" s="27" t="str">
        <f>IFERROR(IF(LEN(VLOOKUP($H135,Attributes!$A$1:$C$283,3,FALSE))=0,"",VLOOKUP($H135,Attributes!$A$1:$C$283,3,FALSE)),"")</f>
        <v>NVARCHAR(32)</v>
      </c>
    </row>
    <row r="136" spans="1:11" ht="12.3" x14ac:dyDescent="0.35">
      <c r="A136" s="43" t="s">
        <v>1458</v>
      </c>
      <c r="B136" s="43" t="s">
        <v>1229</v>
      </c>
      <c r="C136" s="43" t="s">
        <v>1104</v>
      </c>
      <c r="D136" s="43" t="s">
        <v>1103</v>
      </c>
      <c r="E136" s="43" t="s">
        <v>151</v>
      </c>
      <c r="F136" s="43" t="s">
        <v>1107</v>
      </c>
      <c r="G136" s="43" t="s">
        <v>127</v>
      </c>
      <c r="H136" s="43" t="s">
        <v>139</v>
      </c>
      <c r="I136" s="43" t="s">
        <v>139</v>
      </c>
      <c r="J136" s="44">
        <v>1</v>
      </c>
      <c r="K136" s="27" t="str">
        <f>IFERROR(IF(LEN(VLOOKUP($H136,Attributes!$A$1:$C$283,3,FALSE))=0,"",VLOOKUP($H136,Attributes!$A$1:$C$283,3,FALSE)),"")</f>
        <v>NVARCHAR(32)</v>
      </c>
    </row>
    <row r="137" spans="1:11" ht="12.3" x14ac:dyDescent="0.35">
      <c r="A137" s="43" t="s">
        <v>1459</v>
      </c>
      <c r="B137" s="43" t="s">
        <v>1229</v>
      </c>
      <c r="C137" s="43" t="s">
        <v>1104</v>
      </c>
      <c r="D137" s="43" t="s">
        <v>1103</v>
      </c>
      <c r="E137" s="43" t="s">
        <v>150</v>
      </c>
      <c r="F137" s="43" t="s">
        <v>1170</v>
      </c>
      <c r="G137" s="43" t="s">
        <v>127</v>
      </c>
      <c r="H137" s="43" t="s">
        <v>134</v>
      </c>
      <c r="I137" s="43" t="s">
        <v>134</v>
      </c>
      <c r="J137" s="44">
        <v>1</v>
      </c>
      <c r="K137" s="27" t="str">
        <f>IFERROR(IF(LEN(VLOOKUP($H137,Attributes!$A$1:$C$283,3,FALSE))=0,"",VLOOKUP($H137,Attributes!$A$1:$C$283,3,FALSE)),"")</f>
        <v>NVARCHAR(100)</v>
      </c>
    </row>
    <row r="138" spans="1:11" ht="12.3" x14ac:dyDescent="0.35">
      <c r="A138" s="43" t="s">
        <v>1460</v>
      </c>
      <c r="B138" s="43" t="s">
        <v>1229</v>
      </c>
      <c r="C138" s="43" t="s">
        <v>1104</v>
      </c>
      <c r="D138" s="43" t="s">
        <v>1103</v>
      </c>
      <c r="E138" s="43" t="s">
        <v>205</v>
      </c>
      <c r="F138" s="43" t="s">
        <v>1171</v>
      </c>
      <c r="G138" s="43" t="s">
        <v>127</v>
      </c>
      <c r="H138" s="43" t="s">
        <v>142</v>
      </c>
      <c r="I138" s="43" t="s">
        <v>142</v>
      </c>
      <c r="J138" s="44">
        <v>1</v>
      </c>
      <c r="K138" s="27" t="str">
        <f>IFERROR(IF(LEN(VLOOKUP($H138,Attributes!$A$1:$C$283,3,FALSE))=0,"",VLOOKUP($H138,Attributes!$A$1:$C$283,3,FALSE)),"")</f>
        <v>NVARCHAR(32)</v>
      </c>
    </row>
    <row r="139" spans="1:11" ht="12.3" x14ac:dyDescent="0.35">
      <c r="A139" s="43" t="s">
        <v>1461</v>
      </c>
      <c r="B139" s="43" t="s">
        <v>1229</v>
      </c>
      <c r="C139" s="43" t="s">
        <v>1104</v>
      </c>
      <c r="D139" s="43" t="s">
        <v>1103</v>
      </c>
      <c r="E139" s="43" t="s">
        <v>152</v>
      </c>
      <c r="F139" s="43" t="s">
        <v>1172</v>
      </c>
      <c r="G139" s="43" t="s">
        <v>127</v>
      </c>
      <c r="H139" s="43" t="s">
        <v>143</v>
      </c>
      <c r="I139" s="43" t="s">
        <v>143</v>
      </c>
      <c r="J139" s="44">
        <v>1</v>
      </c>
      <c r="K139" s="27" t="str">
        <f>IFERROR(IF(LEN(VLOOKUP($H139,Attributes!$A$1:$C$283,3,FALSE))=0,"",VLOOKUP($H139,Attributes!$A$1:$C$283,3,FALSE)),"")</f>
        <v>NVARCHAR(35)</v>
      </c>
    </row>
    <row r="140" spans="1:11" ht="12.3" x14ac:dyDescent="0.35">
      <c r="A140" s="48" t="s">
        <v>1462</v>
      </c>
      <c r="B140" s="48" t="s">
        <v>1228</v>
      </c>
      <c r="C140" s="48" t="s">
        <v>1320</v>
      </c>
      <c r="D140" s="48" t="s">
        <v>1103</v>
      </c>
      <c r="E140" s="48" t="s">
        <v>14</v>
      </c>
      <c r="F140" s="48" t="s">
        <v>1183</v>
      </c>
      <c r="G140" s="48" t="s">
        <v>563</v>
      </c>
      <c r="H140" s="43" t="s">
        <v>7</v>
      </c>
      <c r="I140" s="43" t="s">
        <v>7</v>
      </c>
      <c r="J140" s="44">
        <v>1</v>
      </c>
      <c r="K140" s="27" t="str">
        <f>IFERROR(IF(LEN(VLOOKUP($H140,Attributes!$A$1:$C$283,3,FALSE))=0,"",VLOOKUP($H140,Attributes!$A$1:$C$283,3,FALSE)),"")</f>
        <v>NVARCHAR(32)</v>
      </c>
    </row>
    <row r="141" spans="1:11" ht="12.3" x14ac:dyDescent="0.35">
      <c r="A141" s="48" t="s">
        <v>1462</v>
      </c>
      <c r="B141" s="48" t="s">
        <v>1228</v>
      </c>
      <c r="C141" s="48" t="s">
        <v>1320</v>
      </c>
      <c r="D141" s="48" t="s">
        <v>1103</v>
      </c>
      <c r="E141" s="48" t="s">
        <v>14</v>
      </c>
      <c r="F141" s="48" t="s">
        <v>1183</v>
      </c>
      <c r="G141" s="48" t="s">
        <v>563</v>
      </c>
      <c r="H141" s="43" t="s">
        <v>15</v>
      </c>
      <c r="I141" s="43" t="s">
        <v>15</v>
      </c>
      <c r="J141" s="44">
        <v>2</v>
      </c>
      <c r="K141" s="27" t="str">
        <f>IFERROR(IF(LEN(VLOOKUP($H141,Attributes!$A$1:$C$283,3,FALSE))=0,"",VLOOKUP($H141,Attributes!$A$1:$C$283,3,FALSE)),"")</f>
        <v>NVARCHAR(50)</v>
      </c>
    </row>
    <row r="142" spans="1:11" ht="12.3" x14ac:dyDescent="0.35">
      <c r="A142" s="48" t="s">
        <v>1462</v>
      </c>
      <c r="B142" s="48" t="s">
        <v>1228</v>
      </c>
      <c r="C142" s="48" t="s">
        <v>1320</v>
      </c>
      <c r="D142" s="48" t="s">
        <v>1103</v>
      </c>
      <c r="E142" s="48" t="s">
        <v>14</v>
      </c>
      <c r="F142" s="48" t="s">
        <v>1183</v>
      </c>
      <c r="G142" s="48" t="s">
        <v>563</v>
      </c>
      <c r="H142" s="43" t="s">
        <v>16</v>
      </c>
      <c r="I142" s="43" t="s">
        <v>16</v>
      </c>
      <c r="J142" s="44">
        <v>3</v>
      </c>
      <c r="K142" s="27" t="str">
        <f>IFERROR(IF(LEN(VLOOKUP($H142,Attributes!$A$1:$C$283,3,FALSE))=0,"",VLOOKUP($H142,Attributes!$A$1:$C$283,3,FALSE)),"")</f>
        <v>NVARCHAR(32)</v>
      </c>
    </row>
    <row r="143" spans="1:11" ht="12.3" x14ac:dyDescent="0.35">
      <c r="A143" s="43" t="s">
        <v>1463</v>
      </c>
      <c r="B143" s="43" t="s">
        <v>1229</v>
      </c>
      <c r="C143" s="43" t="s">
        <v>1104</v>
      </c>
      <c r="D143" s="43" t="s">
        <v>1103</v>
      </c>
      <c r="E143" s="43" t="s">
        <v>178</v>
      </c>
      <c r="F143" s="43" t="s">
        <v>1221</v>
      </c>
      <c r="G143" s="43" t="s">
        <v>127</v>
      </c>
      <c r="H143" s="43" t="s">
        <v>144</v>
      </c>
      <c r="I143" s="43" t="s">
        <v>144</v>
      </c>
      <c r="J143" s="44">
        <v>1</v>
      </c>
      <c r="K143" s="27" t="str">
        <f>IFERROR(IF(LEN(VLOOKUP($H143,Attributes!$A$1:$C$283,3,FALSE))=0,"",VLOOKUP($H143,Attributes!$A$1:$C$283,3,FALSE)),"")</f>
        <v>NVARCHAR(32)</v>
      </c>
    </row>
    <row r="144" spans="1:11" ht="12.3" x14ac:dyDescent="0.35">
      <c r="A144" s="45" t="s">
        <v>1464</v>
      </c>
      <c r="B144" s="45" t="s">
        <v>1228</v>
      </c>
      <c r="C144" s="45" t="s">
        <v>1320</v>
      </c>
      <c r="D144" s="45" t="s">
        <v>1103</v>
      </c>
      <c r="E144" s="45" t="s">
        <v>1781</v>
      </c>
      <c r="F144" s="45" t="s">
        <v>1337</v>
      </c>
      <c r="G144" s="45" t="s">
        <v>25</v>
      </c>
      <c r="H144" s="45" t="s">
        <v>1780</v>
      </c>
      <c r="I144" s="45" t="s">
        <v>1780</v>
      </c>
      <c r="J144" s="47">
        <v>1</v>
      </c>
      <c r="K144" s="27" t="str">
        <f>IFERROR(IF(LEN(VLOOKUP($H144,Attributes!$A$1:$C$283,3,FALSE))=0,"",VLOOKUP($H144,Attributes!$A$1:$C$283,3,FALSE)),"")</f>
        <v>NVARCHAR(50)</v>
      </c>
    </row>
    <row r="145" spans="1:11" ht="12.3" x14ac:dyDescent="0.35">
      <c r="A145" s="45" t="s">
        <v>1465</v>
      </c>
      <c r="B145" s="45" t="s">
        <v>1230</v>
      </c>
      <c r="C145" s="45" t="s">
        <v>1320</v>
      </c>
      <c r="D145" s="45" t="s">
        <v>1115</v>
      </c>
      <c r="E145" s="45" t="s">
        <v>22</v>
      </c>
      <c r="F145" s="45" t="s">
        <v>1342</v>
      </c>
      <c r="G145" s="45" t="s">
        <v>1338</v>
      </c>
      <c r="H145" s="45" t="s">
        <v>23</v>
      </c>
      <c r="I145" s="45" t="s">
        <v>1340</v>
      </c>
      <c r="J145" s="47">
        <v>1</v>
      </c>
      <c r="K145" s="27" t="str">
        <f>IFERROR(IF(LEN(VLOOKUP($H145,Attributes!$A$1:$C$283,3,FALSE))=0,"",VLOOKUP($H145,Attributes!$A$1:$C$283,3,FALSE)),"")</f>
        <v>NVARCHAR(32)</v>
      </c>
    </row>
    <row r="146" spans="1:11" ht="12.3" x14ac:dyDescent="0.35">
      <c r="A146" s="45" t="s">
        <v>1478</v>
      </c>
      <c r="B146" s="45" t="s">
        <v>1228</v>
      </c>
      <c r="C146" s="45" t="s">
        <v>1320</v>
      </c>
      <c r="D146" s="45" t="s">
        <v>1103</v>
      </c>
      <c r="E146" s="45" t="s">
        <v>22</v>
      </c>
      <c r="F146" s="45" t="s">
        <v>1384</v>
      </c>
      <c r="G146" s="45" t="s">
        <v>1380</v>
      </c>
      <c r="H146" s="45" t="s">
        <v>23</v>
      </c>
      <c r="I146" s="45" t="s">
        <v>7</v>
      </c>
      <c r="J146" s="47">
        <v>1</v>
      </c>
      <c r="K146" s="27" t="str">
        <f>IFERROR(IF(LEN(VLOOKUP($H146,Attributes!$A$1:$C$283,3,FALSE))=0,"",VLOOKUP($H146,Attributes!$A$1:$C$283,3,FALSE)),"")</f>
        <v>NVARCHAR(32)</v>
      </c>
    </row>
    <row r="147" spans="1:11" ht="12.3" x14ac:dyDescent="0.35">
      <c r="A147" s="45" t="s">
        <v>1479</v>
      </c>
      <c r="B147" s="45" t="s">
        <v>1228</v>
      </c>
      <c r="C147" s="45" t="s">
        <v>1320</v>
      </c>
      <c r="D147" s="45" t="s">
        <v>1103</v>
      </c>
      <c r="E147" s="45" t="s">
        <v>1377</v>
      </c>
      <c r="F147" s="45" t="s">
        <v>1385</v>
      </c>
      <c r="G147" s="45" t="s">
        <v>1380</v>
      </c>
      <c r="H147" s="45" t="s">
        <v>1383</v>
      </c>
      <c r="I147" s="45" t="s">
        <v>1383</v>
      </c>
      <c r="J147" s="47">
        <v>1</v>
      </c>
      <c r="K147" s="27" t="str">
        <f>IFERROR(IF(LEN(VLOOKUP($H147,Attributes!$A$1:$C$283,3,FALSE))=0,"",VLOOKUP($H147,Attributes!$A$1:$C$283,3,FALSE)),"")</f>
        <v>NVARCHAR(100)</v>
      </c>
    </row>
    <row r="148" spans="1:11" ht="12.3" x14ac:dyDescent="0.35">
      <c r="A148" s="45" t="s">
        <v>1480</v>
      </c>
      <c r="B148" s="45" t="s">
        <v>1228</v>
      </c>
      <c r="C148" s="45" t="s">
        <v>1320</v>
      </c>
      <c r="D148" s="45" t="s">
        <v>1103</v>
      </c>
      <c r="E148" s="45" t="s">
        <v>1783</v>
      </c>
      <c r="F148" s="45" t="s">
        <v>1793</v>
      </c>
      <c r="G148" s="45" t="s">
        <v>536</v>
      </c>
      <c r="H148" s="45" t="s">
        <v>1785</v>
      </c>
      <c r="I148" s="45" t="s">
        <v>1785</v>
      </c>
      <c r="J148" s="47">
        <v>1</v>
      </c>
      <c r="K148" s="27" t="str">
        <f>IFERROR(IF(LEN(VLOOKUP($H148,Attributes!$A$1:$C$283,3,FALSE))=0,"",VLOOKUP($H148,Attributes!$A$1:$C$283,3,FALSE)),"")</f>
        <v>NVARCHAR(200)</v>
      </c>
    </row>
    <row r="149" spans="1:11" ht="12.3" x14ac:dyDescent="0.35">
      <c r="A149" s="45" t="s">
        <v>1481</v>
      </c>
      <c r="B149" s="45" t="s">
        <v>1229</v>
      </c>
      <c r="C149" s="45" t="s">
        <v>1104</v>
      </c>
      <c r="D149" s="45" t="s">
        <v>1103</v>
      </c>
      <c r="E149" s="45" t="s">
        <v>1775</v>
      </c>
      <c r="F149" s="45" t="s">
        <v>1390</v>
      </c>
      <c r="G149" s="45" t="s">
        <v>170</v>
      </c>
      <c r="H149" s="45" t="s">
        <v>1777</v>
      </c>
      <c r="I149" s="45" t="s">
        <v>1777</v>
      </c>
      <c r="J149" s="47">
        <v>1</v>
      </c>
      <c r="K149" s="27" t="s">
        <v>1387</v>
      </c>
    </row>
    <row r="150" spans="1:11" ht="12.3" x14ac:dyDescent="0.35">
      <c r="A150" s="45" t="s">
        <v>1482</v>
      </c>
      <c r="B150" s="45" t="s">
        <v>1229</v>
      </c>
      <c r="C150" s="45" t="s">
        <v>1102</v>
      </c>
      <c r="D150" s="48" t="s">
        <v>1115</v>
      </c>
      <c r="E150" s="45" t="s">
        <v>321</v>
      </c>
      <c r="F150" s="45" t="s">
        <v>1396</v>
      </c>
      <c r="G150" s="45" t="s">
        <v>170</v>
      </c>
      <c r="H150" s="45" t="s">
        <v>325</v>
      </c>
      <c r="I150" s="45" t="s">
        <v>1393</v>
      </c>
      <c r="J150" s="44">
        <v>1</v>
      </c>
      <c r="K150" s="27" t="s">
        <v>990</v>
      </c>
    </row>
    <row r="151" spans="1:11" ht="12.3" x14ac:dyDescent="0.35">
      <c r="A151" s="45" t="s">
        <v>1483</v>
      </c>
      <c r="B151" s="45" t="s">
        <v>1229</v>
      </c>
      <c r="C151" s="45" t="s">
        <v>1104</v>
      </c>
      <c r="D151" s="48" t="s">
        <v>1115</v>
      </c>
      <c r="E151" s="45" t="s">
        <v>1763</v>
      </c>
      <c r="F151" s="45" t="s">
        <v>1397</v>
      </c>
      <c r="G151" s="45" t="s">
        <v>71</v>
      </c>
      <c r="H151" s="45" t="s">
        <v>1764</v>
      </c>
      <c r="I151" s="45" t="s">
        <v>1764</v>
      </c>
      <c r="J151" s="44">
        <v>1</v>
      </c>
      <c r="K151" s="27" t="s">
        <v>1036</v>
      </c>
    </row>
    <row r="152" spans="1:11" ht="12.3" x14ac:dyDescent="0.4">
      <c r="A152" s="45" t="s">
        <v>1484</v>
      </c>
      <c r="B152" s="45" t="s">
        <v>1228</v>
      </c>
      <c r="C152" s="45" t="s">
        <v>1320</v>
      </c>
      <c r="D152" s="45" t="s">
        <v>1103</v>
      </c>
      <c r="E152" s="45" t="s">
        <v>1765</v>
      </c>
      <c r="F152" s="45" t="s">
        <v>1398</v>
      </c>
      <c r="G152" s="45" t="s">
        <v>1380</v>
      </c>
      <c r="H152" s="46" t="s">
        <v>1766</v>
      </c>
      <c r="I152" s="46" t="s">
        <v>1766</v>
      </c>
      <c r="J152" s="47">
        <v>1</v>
      </c>
      <c r="K152" s="27" t="s">
        <v>978</v>
      </c>
    </row>
    <row r="153" spans="1:11" ht="12.3" x14ac:dyDescent="0.4">
      <c r="A153" s="45" t="s">
        <v>1485</v>
      </c>
      <c r="B153" s="46" t="s">
        <v>1228</v>
      </c>
      <c r="C153" s="46" t="s">
        <v>1102</v>
      </c>
      <c r="D153" s="46" t="s">
        <v>1103</v>
      </c>
      <c r="E153" s="46" t="s">
        <v>1769</v>
      </c>
      <c r="F153" s="45" t="s">
        <v>1400</v>
      </c>
      <c r="G153" s="46" t="s">
        <v>291</v>
      </c>
      <c r="H153" s="46" t="s">
        <v>1774</v>
      </c>
      <c r="I153" s="46" t="s">
        <v>1774</v>
      </c>
      <c r="J153" s="46">
        <v>1</v>
      </c>
      <c r="K153" s="27" t="s">
        <v>978</v>
      </c>
    </row>
    <row r="154" spans="1:11" ht="12.3" x14ac:dyDescent="0.35">
      <c r="A154" s="45" t="s">
        <v>1522</v>
      </c>
      <c r="B154" s="45" t="s">
        <v>1229</v>
      </c>
      <c r="C154" s="45" t="s">
        <v>1104</v>
      </c>
      <c r="D154" s="45" t="s">
        <v>1103</v>
      </c>
      <c r="E154" s="45" t="s">
        <v>152</v>
      </c>
      <c r="F154" s="45" t="s">
        <v>1172</v>
      </c>
      <c r="G154" s="45" t="s">
        <v>154</v>
      </c>
      <c r="H154" s="45" t="s">
        <v>143</v>
      </c>
      <c r="I154" s="45" t="s">
        <v>1520</v>
      </c>
      <c r="J154" s="47">
        <v>1</v>
      </c>
      <c r="K154" s="27" t="s">
        <v>1035</v>
      </c>
    </row>
    <row r="155" spans="1:11" ht="12.3" x14ac:dyDescent="0.35">
      <c r="A155" s="45" t="s">
        <v>1523</v>
      </c>
      <c r="B155" s="45" t="s">
        <v>1229</v>
      </c>
      <c r="C155" s="45" t="s">
        <v>1104</v>
      </c>
      <c r="D155" s="45" t="s">
        <v>1103</v>
      </c>
      <c r="E155" s="45" t="s">
        <v>1767</v>
      </c>
      <c r="F155" s="45" t="s">
        <v>1524</v>
      </c>
      <c r="G155" s="45" t="s">
        <v>102</v>
      </c>
      <c r="H155" s="45" t="s">
        <v>1768</v>
      </c>
      <c r="I155" s="45" t="s">
        <v>1768</v>
      </c>
      <c r="J155" s="47">
        <v>1</v>
      </c>
      <c r="K155" s="27" t="s">
        <v>978</v>
      </c>
    </row>
    <row r="156" spans="1:11" ht="12.3" x14ac:dyDescent="0.4">
      <c r="A156" s="46" t="s">
        <v>1794</v>
      </c>
      <c r="B156" s="46" t="s">
        <v>1229</v>
      </c>
      <c r="C156" s="46" t="s">
        <v>1102</v>
      </c>
      <c r="D156" s="46" t="s">
        <v>1103</v>
      </c>
      <c r="E156" s="46" t="s">
        <v>586</v>
      </c>
      <c r="F156" s="46" t="s">
        <v>1795</v>
      </c>
      <c r="G156" s="46" t="s">
        <v>364</v>
      </c>
      <c r="H156" s="46" t="s">
        <v>350</v>
      </c>
      <c r="I156" s="46" t="s">
        <v>350</v>
      </c>
      <c r="J156" s="46">
        <v>1</v>
      </c>
      <c r="K156" s="27" t="s">
        <v>999</v>
      </c>
    </row>
    <row r="157" spans="1:11" ht="12.3" x14ac:dyDescent="0.4">
      <c r="A157" s="46" t="s">
        <v>1796</v>
      </c>
      <c r="B157" s="46" t="s">
        <v>1229</v>
      </c>
      <c r="C157" s="46" t="s">
        <v>1104</v>
      </c>
      <c r="D157" s="46" t="s">
        <v>1103</v>
      </c>
      <c r="E157" s="46" t="s">
        <v>1728</v>
      </c>
      <c r="F157" s="46"/>
      <c r="G157" s="46" t="s">
        <v>106</v>
      </c>
      <c r="H157" s="46" t="s">
        <v>504</v>
      </c>
      <c r="I157" s="46" t="s">
        <v>504</v>
      </c>
      <c r="J157" s="46">
        <v>1</v>
      </c>
      <c r="K157" s="27" t="s">
        <v>978</v>
      </c>
    </row>
    <row r="158" spans="1:11" ht="12.3" x14ac:dyDescent="0.35">
      <c r="A158" s="48" t="s">
        <v>1466</v>
      </c>
      <c r="B158" s="48" t="s">
        <v>1228</v>
      </c>
      <c r="C158" s="48" t="s">
        <v>1320</v>
      </c>
      <c r="D158" s="48" t="s">
        <v>1103</v>
      </c>
      <c r="E158" s="48" t="s">
        <v>106</v>
      </c>
      <c r="F158" s="48" t="s">
        <v>1156</v>
      </c>
      <c r="G158" s="48" t="s">
        <v>127</v>
      </c>
      <c r="H158" s="43" t="s">
        <v>7</v>
      </c>
      <c r="I158" s="43" t="s">
        <v>7</v>
      </c>
      <c r="J158" s="44">
        <v>1</v>
      </c>
      <c r="K158" s="27" t="str">
        <f>IFERROR(IF(LEN(VLOOKUP($H158,Attributes!$A$1:$C$283,3,FALSE))=0,"",VLOOKUP($H158,Attributes!$A$1:$C$283,3,FALSE)),"")</f>
        <v>NVARCHAR(32)</v>
      </c>
    </row>
    <row r="159" spans="1:11" ht="12.3" x14ac:dyDescent="0.35">
      <c r="A159" s="48" t="s">
        <v>1466</v>
      </c>
      <c r="B159" s="48" t="s">
        <v>1228</v>
      </c>
      <c r="C159" s="48" t="s">
        <v>1320</v>
      </c>
      <c r="D159" s="48" t="s">
        <v>1103</v>
      </c>
      <c r="E159" s="48" t="s">
        <v>106</v>
      </c>
      <c r="F159" s="48" t="s">
        <v>1156</v>
      </c>
      <c r="G159" s="48" t="s">
        <v>127</v>
      </c>
      <c r="H159" s="43" t="s">
        <v>15</v>
      </c>
      <c r="I159" s="43" t="s">
        <v>15</v>
      </c>
      <c r="J159" s="44">
        <v>2</v>
      </c>
      <c r="K159" s="27" t="str">
        <f>IFERROR(IF(LEN(VLOOKUP($H159,Attributes!$A$1:$C$283,3,FALSE))=0,"",VLOOKUP($H159,Attributes!$A$1:$C$283,3,FALSE)),"")</f>
        <v>NVARCHAR(50)</v>
      </c>
    </row>
    <row r="160" spans="1:11" ht="12.3" x14ac:dyDescent="0.35">
      <c r="A160" s="48" t="s">
        <v>1466</v>
      </c>
      <c r="B160" s="48" t="s">
        <v>1228</v>
      </c>
      <c r="C160" s="48" t="s">
        <v>1320</v>
      </c>
      <c r="D160" s="48" t="s">
        <v>1103</v>
      </c>
      <c r="E160" s="48" t="s">
        <v>106</v>
      </c>
      <c r="F160" s="48" t="s">
        <v>1156</v>
      </c>
      <c r="G160" s="48" t="s">
        <v>127</v>
      </c>
      <c r="H160" s="43" t="s">
        <v>16</v>
      </c>
      <c r="I160" s="43" t="s">
        <v>16</v>
      </c>
      <c r="J160" s="44">
        <v>3</v>
      </c>
      <c r="K160" s="27" t="str">
        <f>IFERROR(IF(LEN(VLOOKUP($H160,Attributes!$A$1:$C$283,3,FALSE))=0,"",VLOOKUP($H160,Attributes!$A$1:$C$283,3,FALSE)),"")</f>
        <v>NVARCHAR(32)</v>
      </c>
    </row>
    <row r="161" spans="1:11" ht="12.3" x14ac:dyDescent="0.35">
      <c r="A161" s="48" t="s">
        <v>1466</v>
      </c>
      <c r="B161" s="48" t="s">
        <v>1228</v>
      </c>
      <c r="C161" s="48" t="s">
        <v>1320</v>
      </c>
      <c r="D161" s="48" t="s">
        <v>1103</v>
      </c>
      <c r="E161" s="48" t="s">
        <v>106</v>
      </c>
      <c r="F161" s="48" t="s">
        <v>1156</v>
      </c>
      <c r="G161" s="48" t="s">
        <v>127</v>
      </c>
      <c r="H161" s="43" t="s">
        <v>98</v>
      </c>
      <c r="I161" s="43" t="s">
        <v>98</v>
      </c>
      <c r="J161" s="44">
        <v>4</v>
      </c>
      <c r="K161" s="27" t="str">
        <f>IFERROR(IF(LEN(VLOOKUP($H161,Attributes!$A$1:$C$283,3,FALSE))=0,"",VLOOKUP($H161,Attributes!$A$1:$C$283,3,FALSE)),"")</f>
        <v>DATETIME DAY TO SECOND</v>
      </c>
    </row>
    <row r="162" spans="1:11" ht="12.3" x14ac:dyDescent="0.35">
      <c r="A162" s="48" t="s">
        <v>1467</v>
      </c>
      <c r="B162" s="48" t="s">
        <v>1228</v>
      </c>
      <c r="C162" s="48" t="s">
        <v>1320</v>
      </c>
      <c r="D162" s="48" t="s">
        <v>1103</v>
      </c>
      <c r="E162" s="48" t="s">
        <v>106</v>
      </c>
      <c r="F162" s="48" t="s">
        <v>1155</v>
      </c>
      <c r="G162" s="48" t="s">
        <v>164</v>
      </c>
      <c r="H162" s="43" t="s">
        <v>7</v>
      </c>
      <c r="I162" s="43" t="s">
        <v>7</v>
      </c>
      <c r="J162" s="44">
        <v>1</v>
      </c>
      <c r="K162" s="27" t="str">
        <f>IFERROR(IF(LEN(VLOOKUP($H162,Attributes!$A$1:$C$283,3,FALSE))=0,"",VLOOKUP($H162,Attributes!$A$1:$C$283,3,FALSE)),"")</f>
        <v>NVARCHAR(32)</v>
      </c>
    </row>
    <row r="163" spans="1:11" ht="12.3" x14ac:dyDescent="0.35">
      <c r="A163" s="48" t="s">
        <v>1467</v>
      </c>
      <c r="B163" s="48" t="s">
        <v>1228</v>
      </c>
      <c r="C163" s="48" t="s">
        <v>1320</v>
      </c>
      <c r="D163" s="48" t="s">
        <v>1103</v>
      </c>
      <c r="E163" s="48" t="s">
        <v>106</v>
      </c>
      <c r="F163" s="48" t="s">
        <v>1155</v>
      </c>
      <c r="G163" s="48" t="s">
        <v>164</v>
      </c>
      <c r="H163" s="43" t="s">
        <v>15</v>
      </c>
      <c r="I163" s="43" t="s">
        <v>15</v>
      </c>
      <c r="J163" s="44">
        <v>2</v>
      </c>
      <c r="K163" s="27" t="str">
        <f>IFERROR(IF(LEN(VLOOKUP($H163,Attributes!$A$1:$C$283,3,FALSE))=0,"",VLOOKUP($H163,Attributes!$A$1:$C$283,3,FALSE)),"")</f>
        <v>NVARCHAR(50)</v>
      </c>
    </row>
    <row r="164" spans="1:11" ht="12.3" x14ac:dyDescent="0.35">
      <c r="A164" s="48" t="s">
        <v>1467</v>
      </c>
      <c r="B164" s="48" t="s">
        <v>1228</v>
      </c>
      <c r="C164" s="48" t="s">
        <v>1320</v>
      </c>
      <c r="D164" s="48" t="s">
        <v>1103</v>
      </c>
      <c r="E164" s="48" t="s">
        <v>106</v>
      </c>
      <c r="F164" s="48" t="s">
        <v>1155</v>
      </c>
      <c r="G164" s="48" t="s">
        <v>164</v>
      </c>
      <c r="H164" s="43" t="s">
        <v>16</v>
      </c>
      <c r="I164" s="43" t="s">
        <v>16</v>
      </c>
      <c r="J164" s="44">
        <v>3</v>
      </c>
      <c r="K164" s="27" t="str">
        <f>IFERROR(IF(LEN(VLOOKUP($H164,Attributes!$A$1:$C$283,3,FALSE))=0,"",VLOOKUP($H164,Attributes!$A$1:$C$283,3,FALSE)),"")</f>
        <v>NVARCHAR(32)</v>
      </c>
    </row>
    <row r="165" spans="1:11" ht="12.3" x14ac:dyDescent="0.35">
      <c r="A165" s="48" t="s">
        <v>1467</v>
      </c>
      <c r="B165" s="48" t="s">
        <v>1228</v>
      </c>
      <c r="C165" s="48" t="s">
        <v>1320</v>
      </c>
      <c r="D165" s="48" t="s">
        <v>1103</v>
      </c>
      <c r="E165" s="48" t="s">
        <v>106</v>
      </c>
      <c r="F165" s="48" t="s">
        <v>1155</v>
      </c>
      <c r="G165" s="48" t="s">
        <v>164</v>
      </c>
      <c r="H165" s="43" t="s">
        <v>98</v>
      </c>
      <c r="I165" s="43" t="s">
        <v>98</v>
      </c>
      <c r="J165" s="44">
        <v>4</v>
      </c>
      <c r="K165" s="27" t="str">
        <f>IFERROR(IF(LEN(VLOOKUP($H165,Attributes!$A$1:$C$283,3,FALSE))=0,"",VLOOKUP($H165,Attributes!$A$1:$C$283,3,FALSE)),"")</f>
        <v>DATETIME DAY TO SECOND</v>
      </c>
    </row>
    <row r="166" spans="1:11" ht="12.3" x14ac:dyDescent="0.35">
      <c r="A166" s="43" t="s">
        <v>1468</v>
      </c>
      <c r="B166" s="43" t="s">
        <v>1229</v>
      </c>
      <c r="C166" s="43" t="s">
        <v>1102</v>
      </c>
      <c r="D166" s="43" t="s">
        <v>1103</v>
      </c>
      <c r="E166" s="43" t="s">
        <v>163</v>
      </c>
      <c r="F166" s="43" t="s">
        <v>1215</v>
      </c>
      <c r="G166" s="43" t="s">
        <v>164</v>
      </c>
      <c r="H166" s="43" t="s">
        <v>260</v>
      </c>
      <c r="I166" s="43" t="s">
        <v>260</v>
      </c>
      <c r="J166" s="44">
        <v>1</v>
      </c>
      <c r="K166" s="27" t="str">
        <f>IFERROR(IF(LEN(VLOOKUP($H166,Attributes!$A$1:$C$283,3,FALSE))=0,"",VLOOKUP($H166,Attributes!$A$1:$C$283,3,FALSE)),"")</f>
        <v>NVARCHAR(50)</v>
      </c>
    </row>
    <row r="167" spans="1:11" ht="12.3" x14ac:dyDescent="0.35">
      <c r="A167" s="48" t="s">
        <v>1469</v>
      </c>
      <c r="B167" s="48" t="s">
        <v>1228</v>
      </c>
      <c r="C167" s="48" t="s">
        <v>1320</v>
      </c>
      <c r="D167" s="48" t="s">
        <v>1103</v>
      </c>
      <c r="E167" s="48" t="s">
        <v>164</v>
      </c>
      <c r="F167" s="48" t="s">
        <v>1158</v>
      </c>
      <c r="G167" s="48" t="s">
        <v>170</v>
      </c>
      <c r="H167" s="43" t="s">
        <v>7</v>
      </c>
      <c r="I167" s="43" t="s">
        <v>7</v>
      </c>
      <c r="J167" s="44">
        <v>1</v>
      </c>
      <c r="K167" s="27" t="str">
        <f>IFERROR(IF(LEN(VLOOKUP($H167,Attributes!$A$1:$C$283,3,FALSE))=0,"",VLOOKUP($H167,Attributes!$A$1:$C$283,3,FALSE)),"")</f>
        <v>NVARCHAR(32)</v>
      </c>
    </row>
    <row r="168" spans="1:11" ht="12.3" x14ac:dyDescent="0.35">
      <c r="A168" s="48" t="s">
        <v>1469</v>
      </c>
      <c r="B168" s="48" t="s">
        <v>1228</v>
      </c>
      <c r="C168" s="48" t="s">
        <v>1320</v>
      </c>
      <c r="D168" s="48" t="s">
        <v>1103</v>
      </c>
      <c r="E168" s="48" t="s">
        <v>164</v>
      </c>
      <c r="F168" s="48" t="s">
        <v>1158</v>
      </c>
      <c r="G168" s="48" t="s">
        <v>170</v>
      </c>
      <c r="H168" s="43" t="s">
        <v>40</v>
      </c>
      <c r="I168" s="43" t="s">
        <v>40</v>
      </c>
      <c r="J168" s="44">
        <v>2</v>
      </c>
      <c r="K168" s="27" t="str">
        <f>IFERROR(IF(LEN(VLOOKUP($H168,Attributes!$A$1:$C$283,3,FALSE))=0,"",VLOOKUP($H168,Attributes!$A$1:$C$283,3,FALSE)),"")</f>
        <v>NVARCHAR(32)</v>
      </c>
    </row>
    <row r="169" spans="1:11" ht="12.3" x14ac:dyDescent="0.35">
      <c r="A169" s="48" t="s">
        <v>1469</v>
      </c>
      <c r="B169" s="48" t="s">
        <v>1228</v>
      </c>
      <c r="C169" s="48" t="s">
        <v>1320</v>
      </c>
      <c r="D169" s="48" t="s">
        <v>1103</v>
      </c>
      <c r="E169" s="48" t="s">
        <v>164</v>
      </c>
      <c r="F169" s="48" t="s">
        <v>1158</v>
      </c>
      <c r="G169" s="48" t="s">
        <v>170</v>
      </c>
      <c r="H169" s="43" t="s">
        <v>15</v>
      </c>
      <c r="I169" s="43" t="s">
        <v>15</v>
      </c>
      <c r="J169" s="44">
        <v>3</v>
      </c>
      <c r="K169" s="27" t="str">
        <f>IFERROR(IF(LEN(VLOOKUP($H169,Attributes!$A$1:$C$283,3,FALSE))=0,"",VLOOKUP($H169,Attributes!$A$1:$C$283,3,FALSE)),"")</f>
        <v>NVARCHAR(50)</v>
      </c>
    </row>
    <row r="170" spans="1:11" ht="12.3" x14ac:dyDescent="0.35">
      <c r="A170" s="48" t="s">
        <v>1469</v>
      </c>
      <c r="B170" s="48" t="s">
        <v>1228</v>
      </c>
      <c r="C170" s="48" t="s">
        <v>1320</v>
      </c>
      <c r="D170" s="48" t="s">
        <v>1103</v>
      </c>
      <c r="E170" s="48" t="s">
        <v>164</v>
      </c>
      <c r="F170" s="48" t="s">
        <v>1158</v>
      </c>
      <c r="G170" s="48" t="s">
        <v>170</v>
      </c>
      <c r="H170" s="43" t="s">
        <v>16</v>
      </c>
      <c r="I170" s="43" t="s">
        <v>16</v>
      </c>
      <c r="J170" s="44">
        <v>4</v>
      </c>
      <c r="K170" s="27" t="str">
        <f>IFERROR(IF(LEN(VLOOKUP($H170,Attributes!$A$1:$C$283,3,FALSE))=0,"",VLOOKUP($H170,Attributes!$A$1:$C$283,3,FALSE)),"")</f>
        <v>NVARCHAR(32)</v>
      </c>
    </row>
    <row r="171" spans="1:11" ht="12.3" x14ac:dyDescent="0.35">
      <c r="A171" s="48" t="s">
        <v>1469</v>
      </c>
      <c r="B171" s="48" t="s">
        <v>1228</v>
      </c>
      <c r="C171" s="48" t="s">
        <v>1320</v>
      </c>
      <c r="D171" s="48" t="s">
        <v>1103</v>
      </c>
      <c r="E171" s="48" t="s">
        <v>164</v>
      </c>
      <c r="F171" s="48" t="s">
        <v>1158</v>
      </c>
      <c r="G171" s="48" t="s">
        <v>170</v>
      </c>
      <c r="H171" s="43" t="s">
        <v>98</v>
      </c>
      <c r="I171" s="43" t="s">
        <v>98</v>
      </c>
      <c r="J171" s="44">
        <v>5</v>
      </c>
      <c r="K171" s="27" t="str">
        <f>IFERROR(IF(LEN(VLOOKUP($H171,Attributes!$A$1:$C$283,3,FALSE))=0,"",VLOOKUP($H171,Attributes!$A$1:$C$283,3,FALSE)),"")</f>
        <v>DATETIME DAY TO SECOND</v>
      </c>
    </row>
    <row r="172" spans="1:11" ht="12.3" x14ac:dyDescent="0.35">
      <c r="A172" s="48" t="s">
        <v>1469</v>
      </c>
      <c r="B172" s="48" t="s">
        <v>1228</v>
      </c>
      <c r="C172" s="48" t="s">
        <v>1320</v>
      </c>
      <c r="D172" s="48" t="s">
        <v>1103</v>
      </c>
      <c r="E172" s="48" t="s">
        <v>164</v>
      </c>
      <c r="F172" s="48" t="s">
        <v>1158</v>
      </c>
      <c r="G172" s="48" t="s">
        <v>170</v>
      </c>
      <c r="H172" s="43" t="s">
        <v>312</v>
      </c>
      <c r="I172" s="43" t="s">
        <v>312</v>
      </c>
      <c r="J172" s="44">
        <v>6</v>
      </c>
      <c r="K172" s="27" t="str">
        <f>IFERROR(IF(LEN(VLOOKUP($H172,Attributes!$A$1:$C$283,3,FALSE))=0,"",VLOOKUP($H172,Attributes!$A$1:$C$283,3,FALSE)),"")</f>
        <v>DATETIME DAY TO SECOND</v>
      </c>
    </row>
    <row r="173" spans="1:11" ht="12.3" x14ac:dyDescent="0.35">
      <c r="A173" s="48" t="s">
        <v>1470</v>
      </c>
      <c r="B173" s="48" t="s">
        <v>1228</v>
      </c>
      <c r="C173" s="48" t="s">
        <v>1320</v>
      </c>
      <c r="D173" s="48" t="s">
        <v>1103</v>
      </c>
      <c r="E173" s="48" t="s">
        <v>14</v>
      </c>
      <c r="F173" s="48" t="s">
        <v>1178</v>
      </c>
      <c r="G173" s="48" t="s">
        <v>472</v>
      </c>
      <c r="H173" s="43" t="s">
        <v>7</v>
      </c>
      <c r="I173" s="43" t="s">
        <v>7</v>
      </c>
      <c r="J173" s="44">
        <v>1</v>
      </c>
      <c r="K173" s="27" t="str">
        <f>IFERROR(IF(LEN(VLOOKUP($H173,Attributes!$A$1:$C$283,3,FALSE))=0,"",VLOOKUP($H173,Attributes!$A$1:$C$283,3,FALSE)),"")</f>
        <v>NVARCHAR(32)</v>
      </c>
    </row>
    <row r="174" spans="1:11" ht="12.3" x14ac:dyDescent="0.35">
      <c r="A174" s="48" t="s">
        <v>1470</v>
      </c>
      <c r="B174" s="48" t="s">
        <v>1228</v>
      </c>
      <c r="C174" s="48" t="s">
        <v>1320</v>
      </c>
      <c r="D174" s="48" t="s">
        <v>1103</v>
      </c>
      <c r="E174" s="48" t="s">
        <v>14</v>
      </c>
      <c r="F174" s="48" t="s">
        <v>1178</v>
      </c>
      <c r="G174" s="48" t="s">
        <v>472</v>
      </c>
      <c r="H174" s="43" t="s">
        <v>15</v>
      </c>
      <c r="I174" s="43" t="s">
        <v>15</v>
      </c>
      <c r="J174" s="44">
        <v>2</v>
      </c>
      <c r="K174" s="27" t="str">
        <f>IFERROR(IF(LEN(VLOOKUP($H174,Attributes!$A$1:$C$283,3,FALSE))=0,"",VLOOKUP($H174,Attributes!$A$1:$C$283,3,FALSE)),"")</f>
        <v>NVARCHAR(50)</v>
      </c>
    </row>
    <row r="175" spans="1:11" ht="12.3" x14ac:dyDescent="0.35">
      <c r="A175" s="48" t="s">
        <v>1470</v>
      </c>
      <c r="B175" s="48" t="s">
        <v>1228</v>
      </c>
      <c r="C175" s="48" t="s">
        <v>1320</v>
      </c>
      <c r="D175" s="48" t="s">
        <v>1103</v>
      </c>
      <c r="E175" s="48" t="s">
        <v>14</v>
      </c>
      <c r="F175" s="48" t="s">
        <v>1178</v>
      </c>
      <c r="G175" s="48" t="s">
        <v>472</v>
      </c>
      <c r="H175" s="43" t="s">
        <v>16</v>
      </c>
      <c r="I175" s="43" t="s">
        <v>16</v>
      </c>
      <c r="J175" s="44">
        <v>3</v>
      </c>
      <c r="K175" s="27" t="str">
        <f>IFERROR(IF(LEN(VLOOKUP($H175,Attributes!$A$1:$C$283,3,FALSE))=0,"",VLOOKUP($H175,Attributes!$A$1:$C$283,3,FALSE)),"")</f>
        <v>NVARCHAR(32)</v>
      </c>
    </row>
    <row r="176" spans="1:11" ht="12.3" x14ac:dyDescent="0.35">
      <c r="A176" s="43" t="s">
        <v>1471</v>
      </c>
      <c r="B176" s="48" t="s">
        <v>1228</v>
      </c>
      <c r="C176" s="43" t="s">
        <v>1320</v>
      </c>
      <c r="D176" s="43" t="s">
        <v>1103</v>
      </c>
      <c r="E176" s="43" t="s">
        <v>20</v>
      </c>
      <c r="F176" s="43" t="s">
        <v>1187</v>
      </c>
      <c r="G176" s="43" t="s">
        <v>206</v>
      </c>
      <c r="H176" s="43" t="s">
        <v>21</v>
      </c>
      <c r="I176" s="43" t="s">
        <v>21</v>
      </c>
      <c r="J176" s="44">
        <v>1</v>
      </c>
      <c r="K176" s="27" t="str">
        <f>IFERROR(IF(LEN(VLOOKUP($H176,Attributes!$A$1:$C$283,3,FALSE))=0,"",VLOOKUP($H176,Attributes!$A$1:$C$283,3,FALSE)),"")</f>
        <v>NVARCHAR(50)</v>
      </c>
    </row>
    <row r="177" spans="1:11" ht="12.3" x14ac:dyDescent="0.35">
      <c r="A177" s="43" t="s">
        <v>1472</v>
      </c>
      <c r="B177" s="43" t="s">
        <v>1229</v>
      </c>
      <c r="C177" s="43" t="s">
        <v>1104</v>
      </c>
      <c r="D177" s="43" t="s">
        <v>1103</v>
      </c>
      <c r="E177" s="43" t="s">
        <v>556</v>
      </c>
      <c r="F177" s="43" t="s">
        <v>1190</v>
      </c>
      <c r="G177" s="43" t="s">
        <v>505</v>
      </c>
      <c r="H177" s="43" t="s">
        <v>508</v>
      </c>
      <c r="I177" s="43" t="s">
        <v>508</v>
      </c>
      <c r="J177" s="44">
        <v>1</v>
      </c>
      <c r="K177" s="27" t="s">
        <v>1036</v>
      </c>
    </row>
    <row r="178" spans="1:11" ht="12.3" x14ac:dyDescent="0.35">
      <c r="A178" s="48" t="s">
        <v>1473</v>
      </c>
      <c r="B178" s="48" t="s">
        <v>1228</v>
      </c>
      <c r="C178" s="48" t="s">
        <v>1320</v>
      </c>
      <c r="D178" s="48" t="s">
        <v>1103</v>
      </c>
      <c r="E178" s="48" t="s">
        <v>547</v>
      </c>
      <c r="F178" s="48" t="s">
        <v>1166</v>
      </c>
      <c r="G178" s="48" t="s">
        <v>543</v>
      </c>
      <c r="H178" s="43" t="s">
        <v>508</v>
      </c>
      <c r="I178" s="43" t="s">
        <v>508</v>
      </c>
      <c r="J178" s="44">
        <v>1</v>
      </c>
      <c r="K178" s="27" t="s">
        <v>1036</v>
      </c>
    </row>
    <row r="179" spans="1:11" ht="12.3" x14ac:dyDescent="0.35">
      <c r="A179" s="48" t="s">
        <v>1473</v>
      </c>
      <c r="B179" s="48" t="s">
        <v>1228</v>
      </c>
      <c r="C179" s="48" t="s">
        <v>1320</v>
      </c>
      <c r="D179" s="48" t="s">
        <v>1103</v>
      </c>
      <c r="E179" s="48" t="s">
        <v>547</v>
      </c>
      <c r="F179" s="48" t="s">
        <v>1166</v>
      </c>
      <c r="G179" s="48" t="s">
        <v>543</v>
      </c>
      <c r="H179" s="43" t="s">
        <v>530</v>
      </c>
      <c r="I179" s="43" t="s">
        <v>545</v>
      </c>
      <c r="J179" s="44">
        <v>2</v>
      </c>
      <c r="K179" s="27" t="str">
        <f>IFERROR(IF(LEN(VLOOKUP($H179,Attributes!$A$1:$C$283,3,FALSE))=0,"",VLOOKUP($H179,Attributes!$A$1:$C$283,3,FALSE)),"")</f>
        <v>NVARCHAR(50)</v>
      </c>
    </row>
    <row r="180" spans="1:11" ht="12.3" x14ac:dyDescent="0.35">
      <c r="A180" s="48" t="s">
        <v>1474</v>
      </c>
      <c r="B180" s="48" t="s">
        <v>1228</v>
      </c>
      <c r="C180" s="48" t="s">
        <v>1320</v>
      </c>
      <c r="D180" s="48" t="s">
        <v>1103</v>
      </c>
      <c r="E180" s="48" t="s">
        <v>547</v>
      </c>
      <c r="F180" s="48" t="s">
        <v>1168</v>
      </c>
      <c r="G180" s="48" t="s">
        <v>543</v>
      </c>
      <c r="H180" s="43" t="s">
        <v>508</v>
      </c>
      <c r="I180" s="43" t="s">
        <v>508</v>
      </c>
      <c r="J180" s="44">
        <v>1</v>
      </c>
      <c r="K180" s="27" t="s">
        <v>1036</v>
      </c>
    </row>
    <row r="181" spans="1:11" ht="12.3" x14ac:dyDescent="0.35">
      <c r="A181" s="48" t="s">
        <v>1474</v>
      </c>
      <c r="B181" s="48" t="s">
        <v>1228</v>
      </c>
      <c r="C181" s="48" t="s">
        <v>1320</v>
      </c>
      <c r="D181" s="48" t="s">
        <v>1103</v>
      </c>
      <c r="E181" s="48" t="s">
        <v>547</v>
      </c>
      <c r="F181" s="48" t="s">
        <v>1168</v>
      </c>
      <c r="G181" s="48" t="s">
        <v>543</v>
      </c>
      <c r="H181" s="43" t="s">
        <v>530</v>
      </c>
      <c r="I181" s="43" t="s">
        <v>546</v>
      </c>
      <c r="J181" s="44">
        <v>2</v>
      </c>
      <c r="K181" s="27" t="str">
        <f>IFERROR(IF(LEN(VLOOKUP($H181,Attributes!$A$1:$C$283,3,FALSE))=0,"",VLOOKUP($H181,Attributes!$A$1:$C$283,3,FALSE)),"")</f>
        <v>NVARCHAR(50)</v>
      </c>
    </row>
    <row r="182" spans="1:11" ht="12.3" x14ac:dyDescent="0.35">
      <c r="A182" s="48" t="s">
        <v>1475</v>
      </c>
      <c r="B182" s="48" t="s">
        <v>1228</v>
      </c>
      <c r="C182" s="48" t="s">
        <v>1320</v>
      </c>
      <c r="D182" s="48" t="s">
        <v>1103</v>
      </c>
      <c r="E182" s="48" t="s">
        <v>547</v>
      </c>
      <c r="F182" s="48" t="s">
        <v>1226</v>
      </c>
      <c r="G182" s="48" t="s">
        <v>528</v>
      </c>
      <c r="H182" s="43" t="s">
        <v>508</v>
      </c>
      <c r="I182" s="43" t="s">
        <v>508</v>
      </c>
      <c r="J182" s="44">
        <v>1</v>
      </c>
      <c r="K182" s="27" t="s">
        <v>1036</v>
      </c>
    </row>
    <row r="183" spans="1:11" ht="12.3" x14ac:dyDescent="0.35">
      <c r="A183" s="48" t="s">
        <v>1475</v>
      </c>
      <c r="B183" s="48" t="s">
        <v>1228</v>
      </c>
      <c r="C183" s="48" t="s">
        <v>1320</v>
      </c>
      <c r="D183" s="48" t="s">
        <v>1103</v>
      </c>
      <c r="E183" s="48" t="s">
        <v>547</v>
      </c>
      <c r="F183" s="48" t="s">
        <v>1226</v>
      </c>
      <c r="G183" s="48" t="s">
        <v>528</v>
      </c>
      <c r="H183" s="43" t="s">
        <v>530</v>
      </c>
      <c r="I183" s="43" t="s">
        <v>530</v>
      </c>
      <c r="J183" s="44">
        <v>2</v>
      </c>
      <c r="K183" s="27" t="str">
        <f>IFERROR(IF(LEN(VLOOKUP($H183,Attributes!$A$1:$C$283,3,FALSE))=0,"",VLOOKUP($H183,Attributes!$A$1:$C$283,3,FALSE)),"")</f>
        <v>NVARCHAR(50)</v>
      </c>
    </row>
    <row r="184" spans="1:11" ht="12.3" x14ac:dyDescent="0.35">
      <c r="A184" s="48" t="s">
        <v>1476</v>
      </c>
      <c r="B184" s="48" t="s">
        <v>1228</v>
      </c>
      <c r="C184" s="48" t="s">
        <v>1320</v>
      </c>
      <c r="D184" s="48" t="s">
        <v>1103</v>
      </c>
      <c r="E184" s="48" t="s">
        <v>14</v>
      </c>
      <c r="F184" s="48" t="s">
        <v>1233</v>
      </c>
      <c r="G184" s="48" t="s">
        <v>528</v>
      </c>
      <c r="H184" s="43" t="s">
        <v>7</v>
      </c>
      <c r="I184" s="43" t="s">
        <v>7</v>
      </c>
      <c r="J184" s="44">
        <v>1</v>
      </c>
      <c r="K184" s="27" t="str">
        <f>IFERROR(IF(LEN(VLOOKUP($H184,Attributes!$A$1:$C$283,3,FALSE))=0,"",VLOOKUP($H184,Attributes!$A$1:$C$283,3,FALSE)),"")</f>
        <v>NVARCHAR(32)</v>
      </c>
    </row>
    <row r="185" spans="1:11" ht="12.3" x14ac:dyDescent="0.35">
      <c r="A185" s="48" t="s">
        <v>1476</v>
      </c>
      <c r="B185" s="48" t="s">
        <v>1228</v>
      </c>
      <c r="C185" s="48" t="s">
        <v>1320</v>
      </c>
      <c r="D185" s="48" t="s">
        <v>1103</v>
      </c>
      <c r="E185" s="48" t="s">
        <v>14</v>
      </c>
      <c r="F185" s="48" t="s">
        <v>1233</v>
      </c>
      <c r="G185" s="48" t="s">
        <v>528</v>
      </c>
      <c r="H185" s="43" t="s">
        <v>15</v>
      </c>
      <c r="I185" s="43" t="s">
        <v>15</v>
      </c>
      <c r="J185" s="44">
        <v>2</v>
      </c>
      <c r="K185" s="27" t="str">
        <f>IFERROR(IF(LEN(VLOOKUP($H185,Attributes!$A$1:$C$283,3,FALSE))=0,"",VLOOKUP($H185,Attributes!$A$1:$C$283,3,FALSE)),"")</f>
        <v>NVARCHAR(50)</v>
      </c>
    </row>
    <row r="186" spans="1:11" ht="12.3" x14ac:dyDescent="0.35">
      <c r="A186" s="48" t="s">
        <v>1476</v>
      </c>
      <c r="B186" s="48" t="s">
        <v>1228</v>
      </c>
      <c r="C186" s="48" t="s">
        <v>1320</v>
      </c>
      <c r="D186" s="48" t="s">
        <v>1103</v>
      </c>
      <c r="E186" s="48" t="s">
        <v>14</v>
      </c>
      <c r="F186" s="48" t="s">
        <v>1233</v>
      </c>
      <c r="G186" s="48" t="s">
        <v>528</v>
      </c>
      <c r="H186" s="43" t="s">
        <v>16</v>
      </c>
      <c r="I186" s="43" t="s">
        <v>16</v>
      </c>
      <c r="J186" s="44">
        <v>3</v>
      </c>
      <c r="K186" s="27" t="str">
        <f>IFERROR(IF(LEN(VLOOKUP($H186,Attributes!$A$1:$C$283,3,FALSE))=0,"",VLOOKUP($H186,Attributes!$A$1:$C$283,3,FALSE)),"")</f>
        <v>NVARCHAR(32)</v>
      </c>
    </row>
    <row r="187" spans="1:11" ht="12.3" x14ac:dyDescent="0.35">
      <c r="A187" s="43" t="s">
        <v>1123</v>
      </c>
      <c r="B187" s="43" t="s">
        <v>1228</v>
      </c>
      <c r="C187" s="43" t="s">
        <v>1320</v>
      </c>
      <c r="D187" s="43" t="s">
        <v>1103</v>
      </c>
      <c r="E187" s="43" t="s">
        <v>22</v>
      </c>
      <c r="F187" s="43" t="s">
        <v>1201</v>
      </c>
      <c r="G187" s="43" t="s">
        <v>228</v>
      </c>
      <c r="H187" s="43" t="s">
        <v>23</v>
      </c>
      <c r="I187" s="43" t="s">
        <v>5</v>
      </c>
      <c r="J187" s="44">
        <v>1</v>
      </c>
      <c r="K187" s="27" t="str">
        <f>IFERROR(IF(LEN(VLOOKUP($H187,Attributes!$A$1:$C$283,3,FALSE))=0,"",VLOOKUP($H187,Attributes!$A$1:$C$283,3,FALSE)),"")</f>
        <v>NVARCHAR(32)</v>
      </c>
    </row>
    <row r="188" spans="1:11" ht="12.3" x14ac:dyDescent="0.35">
      <c r="A188" s="43" t="s">
        <v>1124</v>
      </c>
      <c r="B188" s="43" t="s">
        <v>1228</v>
      </c>
      <c r="C188" s="43" t="s">
        <v>1320</v>
      </c>
      <c r="D188" s="43" t="s">
        <v>1103</v>
      </c>
      <c r="E188" s="43" t="s">
        <v>22</v>
      </c>
      <c r="F188" s="43" t="s">
        <v>1202</v>
      </c>
      <c r="G188" s="43" t="s">
        <v>228</v>
      </c>
      <c r="H188" s="43" t="s">
        <v>23</v>
      </c>
      <c r="I188" s="43" t="s">
        <v>36</v>
      </c>
      <c r="J188" s="44">
        <v>1</v>
      </c>
      <c r="K188" s="27" t="str">
        <f>IFERROR(IF(LEN(VLOOKUP($H188,Attributes!$A$1:$C$283,3,FALSE))=0,"",VLOOKUP($H188,Attributes!$A$1:$C$283,3,FALSE)),"")</f>
        <v>NVARCHAR(32)</v>
      </c>
    </row>
    <row r="189" spans="1:11" ht="12.3" x14ac:dyDescent="0.35">
      <c r="A189" s="48" t="s">
        <v>1139</v>
      </c>
      <c r="B189" s="48" t="s">
        <v>1228</v>
      </c>
      <c r="C189" s="48" t="s">
        <v>1320</v>
      </c>
      <c r="D189" s="48" t="s">
        <v>1103</v>
      </c>
      <c r="E189" s="48" t="s">
        <v>228</v>
      </c>
      <c r="F189" s="48" t="s">
        <v>1138</v>
      </c>
      <c r="G189" s="48" t="s">
        <v>35</v>
      </c>
      <c r="H189" s="43" t="s">
        <v>5</v>
      </c>
      <c r="I189" s="43" t="s">
        <v>5</v>
      </c>
      <c r="J189" s="44">
        <v>1</v>
      </c>
      <c r="K189" s="27" t="str">
        <f>IFERROR(IF(LEN(VLOOKUP($H189,Attributes!$A$1:$C$283,3,FALSE))=0,"",VLOOKUP($H189,Attributes!$A$1:$C$283,3,FALSE)),"")</f>
        <v>NVARCHAR(32)</v>
      </c>
    </row>
    <row r="190" spans="1:11" ht="12.3" x14ac:dyDescent="0.35">
      <c r="A190" s="48" t="s">
        <v>1139</v>
      </c>
      <c r="B190" s="48" t="s">
        <v>1228</v>
      </c>
      <c r="C190" s="48" t="s">
        <v>1320</v>
      </c>
      <c r="D190" s="48" t="s">
        <v>1103</v>
      </c>
      <c r="E190" s="48" t="s">
        <v>228</v>
      </c>
      <c r="F190" s="48" t="s">
        <v>1138</v>
      </c>
      <c r="G190" s="48" t="s">
        <v>35</v>
      </c>
      <c r="H190" s="43" t="s">
        <v>36</v>
      </c>
      <c r="I190" s="43" t="s">
        <v>36</v>
      </c>
      <c r="J190" s="44">
        <v>2</v>
      </c>
      <c r="K190" s="27" t="str">
        <f>IFERROR(IF(LEN(VLOOKUP($H190,Attributes!$A$1:$C$283,3,FALSE))=0,"",VLOOKUP($H190,Attributes!$A$1:$C$283,3,FALSE)),"")</f>
        <v>NVARCHAR(32)</v>
      </c>
    </row>
    <row r="191" spans="1:11" ht="12.3" x14ac:dyDescent="0.35">
      <c r="A191" s="43" t="s">
        <v>1153</v>
      </c>
      <c r="B191" s="43" t="s">
        <v>1228</v>
      </c>
      <c r="C191" s="43" t="s">
        <v>1320</v>
      </c>
      <c r="D191" s="43" t="s">
        <v>1103</v>
      </c>
      <c r="E191" s="43" t="s">
        <v>39</v>
      </c>
      <c r="F191" s="43" t="s">
        <v>1152</v>
      </c>
      <c r="G191" s="43" t="s">
        <v>35</v>
      </c>
      <c r="H191" s="43" t="s">
        <v>37</v>
      </c>
      <c r="I191" s="43" t="s">
        <v>37</v>
      </c>
      <c r="J191" s="44">
        <v>1</v>
      </c>
      <c r="K191" s="27" t="str">
        <f>IFERROR(IF(LEN(VLOOKUP($H191,Attributes!$A$1:$C$283,3,FALSE))=0,"",VLOOKUP($H191,Attributes!$A$1:$C$283,3,FALSE)),"")</f>
        <v>NVARCHAR(50)</v>
      </c>
    </row>
    <row r="192" spans="1:11" ht="12.3" x14ac:dyDescent="0.35">
      <c r="A192" s="43" t="s">
        <v>1134</v>
      </c>
      <c r="B192" s="43" t="s">
        <v>1229</v>
      </c>
      <c r="C192" s="43" t="s">
        <v>1104</v>
      </c>
      <c r="D192" s="43" t="s">
        <v>1103</v>
      </c>
      <c r="E192" s="43" t="s">
        <v>287</v>
      </c>
      <c r="F192" s="43" t="s">
        <v>1208</v>
      </c>
      <c r="G192" s="43" t="s">
        <v>35</v>
      </c>
      <c r="H192" s="43" t="s">
        <v>277</v>
      </c>
      <c r="I192" s="43" t="s">
        <v>277</v>
      </c>
      <c r="J192" s="44">
        <v>1</v>
      </c>
      <c r="K192" s="27" t="str">
        <f>IFERROR(IF(LEN(VLOOKUP($H192,Attributes!$A$1:$C$283,3,FALSE))=0,"",VLOOKUP($H192,Attributes!$A$1:$C$283,3,FALSE)),"")</f>
        <v>NVARCHAR(50)</v>
      </c>
    </row>
    <row r="193" spans="1:11" ht="12.3" x14ac:dyDescent="0.35">
      <c r="A193" s="48" t="s">
        <v>1144</v>
      </c>
      <c r="B193" s="48" t="s">
        <v>1228</v>
      </c>
      <c r="C193" s="48" t="s">
        <v>1320</v>
      </c>
      <c r="D193" s="48" t="s">
        <v>1103</v>
      </c>
      <c r="E193" s="48" t="s">
        <v>228</v>
      </c>
      <c r="F193" s="48" t="s">
        <v>1143</v>
      </c>
      <c r="G193" s="48" t="s">
        <v>236</v>
      </c>
      <c r="H193" s="43" t="s">
        <v>5</v>
      </c>
      <c r="I193" s="43" t="s">
        <v>5</v>
      </c>
      <c r="J193" s="44">
        <v>1</v>
      </c>
      <c r="K193" s="27" t="str">
        <f>IFERROR(IF(LEN(VLOOKUP($H193,Attributes!$A$1:$C$283,3,FALSE))=0,"",VLOOKUP($H193,Attributes!$A$1:$C$283,3,FALSE)),"")</f>
        <v>NVARCHAR(32)</v>
      </c>
    </row>
    <row r="194" spans="1:11" ht="12.3" x14ac:dyDescent="0.35">
      <c r="A194" s="48" t="s">
        <v>1144</v>
      </c>
      <c r="B194" s="48" t="s">
        <v>1228</v>
      </c>
      <c r="C194" s="48" t="s">
        <v>1320</v>
      </c>
      <c r="D194" s="48" t="s">
        <v>1103</v>
      </c>
      <c r="E194" s="48" t="s">
        <v>228</v>
      </c>
      <c r="F194" s="48" t="s">
        <v>1143</v>
      </c>
      <c r="G194" s="48" t="s">
        <v>236</v>
      </c>
      <c r="H194" s="43" t="s">
        <v>36</v>
      </c>
      <c r="I194" s="43" t="s">
        <v>36</v>
      </c>
      <c r="J194" s="44">
        <v>2</v>
      </c>
      <c r="K194" s="27" t="str">
        <f>IFERROR(IF(LEN(VLOOKUP($H194,Attributes!$A$1:$C$283,3,FALSE))=0,"",VLOOKUP($H194,Attributes!$A$1:$C$283,3,FALSE)),"")</f>
        <v>NVARCHAR(32)</v>
      </c>
    </row>
    <row r="195" spans="1:11" ht="12.3" x14ac:dyDescent="0.35">
      <c r="A195" s="43" t="s">
        <v>1133</v>
      </c>
      <c r="B195" s="43" t="s">
        <v>1229</v>
      </c>
      <c r="C195" s="43" t="s">
        <v>1102</v>
      </c>
      <c r="D195" s="43" t="s">
        <v>1103</v>
      </c>
      <c r="E195" s="43" t="s">
        <v>238</v>
      </c>
      <c r="F195" s="43" t="s">
        <v>1128</v>
      </c>
      <c r="G195" s="43" t="s">
        <v>236</v>
      </c>
      <c r="H195" s="43" t="s">
        <v>237</v>
      </c>
      <c r="I195" s="43" t="s">
        <v>237</v>
      </c>
      <c r="J195" s="44">
        <v>1</v>
      </c>
      <c r="K195" s="27" t="str">
        <f>IFERROR(IF(LEN(VLOOKUP($H195,Attributes!$A$1:$C$283,3,FALSE))=0,"",VLOOKUP($H195,Attributes!$A$1:$C$283,3,FALSE)),"")</f>
        <v>NVARCHAR(32)</v>
      </c>
    </row>
    <row r="196" spans="1:11" ht="12.3" x14ac:dyDescent="0.35">
      <c r="A196" s="48" t="s">
        <v>1137</v>
      </c>
      <c r="B196" s="48" t="s">
        <v>1228</v>
      </c>
      <c r="C196" s="48" t="s">
        <v>1320</v>
      </c>
      <c r="D196" s="48" t="s">
        <v>1103</v>
      </c>
      <c r="E196" s="48" t="s">
        <v>228</v>
      </c>
      <c r="F196" s="48" t="s">
        <v>1136</v>
      </c>
      <c r="G196" s="48" t="s">
        <v>323</v>
      </c>
      <c r="H196" s="43" t="s">
        <v>5</v>
      </c>
      <c r="I196" s="43" t="s">
        <v>5</v>
      </c>
      <c r="J196" s="44">
        <v>1</v>
      </c>
      <c r="K196" s="27" t="str">
        <f>IFERROR(IF(LEN(VLOOKUP($H196,Attributes!$A$1:$C$283,3,FALSE))=0,"",VLOOKUP($H196,Attributes!$A$1:$C$283,3,FALSE)),"")</f>
        <v>NVARCHAR(32)</v>
      </c>
    </row>
    <row r="197" spans="1:11" ht="12.3" x14ac:dyDescent="0.35">
      <c r="A197" s="48" t="s">
        <v>1137</v>
      </c>
      <c r="B197" s="48" t="s">
        <v>1228</v>
      </c>
      <c r="C197" s="48" t="s">
        <v>1320</v>
      </c>
      <c r="D197" s="48" t="s">
        <v>1103</v>
      </c>
      <c r="E197" s="48" t="s">
        <v>228</v>
      </c>
      <c r="F197" s="48" t="s">
        <v>1136</v>
      </c>
      <c r="G197" s="48" t="s">
        <v>323</v>
      </c>
      <c r="H197" s="43" t="s">
        <v>36</v>
      </c>
      <c r="I197" s="43" t="s">
        <v>36</v>
      </c>
      <c r="J197" s="44">
        <v>2</v>
      </c>
      <c r="K197" s="27" t="str">
        <f>IFERROR(IF(LEN(VLOOKUP($H197,Attributes!$A$1:$C$283,3,FALSE))=0,"",VLOOKUP($H197,Attributes!$A$1:$C$283,3,FALSE)),"")</f>
        <v>NVARCHAR(32)</v>
      </c>
    </row>
    <row r="198" spans="1:11" ht="12.3" x14ac:dyDescent="0.35">
      <c r="A198" s="43" t="s">
        <v>1129</v>
      </c>
      <c r="B198" s="43" t="s">
        <v>1229</v>
      </c>
      <c r="C198" s="43" t="s">
        <v>1102</v>
      </c>
      <c r="D198" s="43" t="s">
        <v>1103</v>
      </c>
      <c r="E198" s="43" t="s">
        <v>332</v>
      </c>
      <c r="F198" s="43" t="s">
        <v>1128</v>
      </c>
      <c r="G198" s="43" t="s">
        <v>323</v>
      </c>
      <c r="H198" s="43" t="s">
        <v>333</v>
      </c>
      <c r="I198" s="43" t="s">
        <v>333</v>
      </c>
      <c r="J198" s="44">
        <v>1</v>
      </c>
      <c r="K198" s="27" t="str">
        <f>IFERROR(IF(LEN(VLOOKUP($H198,Attributes!$A$1:$C$283,3,FALSE))=0,"",VLOOKUP($H198,Attributes!$A$1:$C$283,3,FALSE)),"")</f>
        <v>NVARCHAR(50)</v>
      </c>
    </row>
    <row r="199" spans="1:11" ht="12.3" x14ac:dyDescent="0.35">
      <c r="A199" s="48" t="s">
        <v>1131</v>
      </c>
      <c r="B199" s="48" t="s">
        <v>1229</v>
      </c>
      <c r="C199" s="48" t="s">
        <v>1104</v>
      </c>
      <c r="D199" s="48" t="s">
        <v>1103</v>
      </c>
      <c r="E199" s="48" t="s">
        <v>25</v>
      </c>
      <c r="F199" s="48" t="s">
        <v>1207</v>
      </c>
      <c r="G199" s="48" t="s">
        <v>323</v>
      </c>
      <c r="H199" s="43" t="s">
        <v>23</v>
      </c>
      <c r="I199" s="43" t="s">
        <v>322</v>
      </c>
      <c r="J199" s="44">
        <v>1</v>
      </c>
      <c r="K199" s="27" t="str">
        <f>IFERROR(IF(LEN(VLOOKUP($H199,Attributes!$A$1:$C$283,3,FALSE))=0,"",VLOOKUP($H199,Attributes!$A$1:$C$283,3,FALSE)),"")</f>
        <v>NVARCHAR(32)</v>
      </c>
    </row>
    <row r="200" spans="1:11" ht="12.3" x14ac:dyDescent="0.35">
      <c r="A200" s="48" t="s">
        <v>1131</v>
      </c>
      <c r="B200" s="48" t="s">
        <v>1229</v>
      </c>
      <c r="C200" s="48" t="s">
        <v>1104</v>
      </c>
      <c r="D200" s="48" t="s">
        <v>1103</v>
      </c>
      <c r="E200" s="48" t="s">
        <v>25</v>
      </c>
      <c r="F200" s="48" t="s">
        <v>1207</v>
      </c>
      <c r="G200" s="48" t="s">
        <v>323</v>
      </c>
      <c r="H200" s="43" t="s">
        <v>1780</v>
      </c>
      <c r="I200" s="43" t="s">
        <v>1780</v>
      </c>
      <c r="J200" s="44">
        <v>2</v>
      </c>
      <c r="K200" s="27" t="str">
        <f>IFERROR(IF(LEN(VLOOKUP($H200,Attributes!$A$1:$C$283,3,FALSE))=0,"",VLOOKUP($H200,Attributes!$A$1:$C$283,3,FALSE)),"")</f>
        <v>NVARCHAR(50)</v>
      </c>
    </row>
    <row r="201" spans="1:11" ht="12.3" x14ac:dyDescent="0.35">
      <c r="A201" s="48" t="s">
        <v>1131</v>
      </c>
      <c r="B201" s="48" t="s">
        <v>1229</v>
      </c>
      <c r="C201" s="48" t="s">
        <v>1104</v>
      </c>
      <c r="D201" s="48" t="s">
        <v>1103</v>
      </c>
      <c r="E201" s="48" t="s">
        <v>25</v>
      </c>
      <c r="F201" s="48" t="s">
        <v>1207</v>
      </c>
      <c r="G201" s="48" t="s">
        <v>323</v>
      </c>
      <c r="H201" s="43" t="s">
        <v>27</v>
      </c>
      <c r="I201" s="43" t="s">
        <v>27</v>
      </c>
      <c r="J201" s="44">
        <v>3</v>
      </c>
      <c r="K201" s="27" t="str">
        <f>IFERROR(IF(LEN(VLOOKUP($H201,Attributes!$A$1:$C$283,3,FALSE))=0,"",VLOOKUP($H201,Attributes!$A$1:$C$283,3,FALSE)),"")</f>
        <v>DATE</v>
      </c>
    </row>
    <row r="202" spans="1:11" ht="12.3" x14ac:dyDescent="0.35">
      <c r="A202" s="43" t="s">
        <v>1122</v>
      </c>
      <c r="B202" s="43" t="s">
        <v>1228</v>
      </c>
      <c r="C202" s="43" t="s">
        <v>1320</v>
      </c>
      <c r="D202" s="43" t="s">
        <v>1103</v>
      </c>
      <c r="E202" s="43" t="s">
        <v>22</v>
      </c>
      <c r="F202" s="43" t="s">
        <v>1121</v>
      </c>
      <c r="G202" s="43" t="s">
        <v>14</v>
      </c>
      <c r="H202" s="43" t="s">
        <v>23</v>
      </c>
      <c r="I202" s="43" t="s">
        <v>7</v>
      </c>
      <c r="J202" s="44">
        <v>1</v>
      </c>
      <c r="K202" s="27" t="str">
        <f>IFERROR(IF(LEN(VLOOKUP($H202,Attributes!$A$1:$C$283,3,FALSE))=0,"",VLOOKUP($H202,Attributes!$A$1:$C$283,3,FALSE)),"")</f>
        <v>NVARCHAR(32)</v>
      </c>
    </row>
    <row r="203" spans="1:11" ht="12.3" x14ac:dyDescent="0.35">
      <c r="A203" s="43" t="s">
        <v>1120</v>
      </c>
      <c r="B203" s="43" t="s">
        <v>1229</v>
      </c>
      <c r="C203" s="43" t="s">
        <v>1104</v>
      </c>
      <c r="D203" s="43" t="s">
        <v>1103</v>
      </c>
      <c r="E203" s="43" t="s">
        <v>22</v>
      </c>
      <c r="F203" s="43" t="s">
        <v>1203</v>
      </c>
      <c r="G203" s="43" t="s">
        <v>179</v>
      </c>
      <c r="H203" s="43" t="s">
        <v>23</v>
      </c>
      <c r="I203" s="43" t="s">
        <v>202</v>
      </c>
      <c r="J203" s="44">
        <v>1</v>
      </c>
      <c r="K203" s="27" t="str">
        <f>IFERROR(IF(LEN(VLOOKUP($H203,Attributes!$A$1:$C$283,3,FALSE))=0,"",VLOOKUP($H203,Attributes!$A$1:$C$283,3,FALSE)),"")</f>
        <v>NVARCHAR(32)</v>
      </c>
    </row>
    <row r="204" spans="1:11" ht="12.3" x14ac:dyDescent="0.35">
      <c r="A204" s="48" t="s">
        <v>1141</v>
      </c>
      <c r="B204" s="48" t="s">
        <v>1228</v>
      </c>
      <c r="C204" s="48" t="s">
        <v>1320</v>
      </c>
      <c r="D204" s="48" t="s">
        <v>1103</v>
      </c>
      <c r="E204" s="48" t="s">
        <v>228</v>
      </c>
      <c r="F204" s="48" t="s">
        <v>1140</v>
      </c>
      <c r="G204" s="48" t="s">
        <v>164</v>
      </c>
      <c r="H204" s="43" t="s">
        <v>5</v>
      </c>
      <c r="I204" s="43" t="s">
        <v>7</v>
      </c>
      <c r="J204" s="44">
        <v>1</v>
      </c>
      <c r="K204" s="27" t="str">
        <f>IFERROR(IF(LEN(VLOOKUP($H204,Attributes!$A$1:$C$283,3,FALSE))=0,"",VLOOKUP($H204,Attributes!$A$1:$C$283,3,FALSE)),"")</f>
        <v>NVARCHAR(32)</v>
      </c>
    </row>
    <row r="205" spans="1:11" ht="12.3" x14ac:dyDescent="0.35">
      <c r="A205" s="48" t="s">
        <v>1141</v>
      </c>
      <c r="B205" s="48" t="s">
        <v>1228</v>
      </c>
      <c r="C205" s="48" t="s">
        <v>1320</v>
      </c>
      <c r="D205" s="48" t="s">
        <v>1103</v>
      </c>
      <c r="E205" s="48" t="s">
        <v>228</v>
      </c>
      <c r="F205" s="48" t="s">
        <v>1140</v>
      </c>
      <c r="G205" s="48" t="s">
        <v>164</v>
      </c>
      <c r="H205" s="43" t="s">
        <v>36</v>
      </c>
      <c r="I205" s="43" t="s">
        <v>40</v>
      </c>
      <c r="J205" s="44">
        <v>2</v>
      </c>
      <c r="K205" s="27" t="str">
        <f>IFERROR(IF(LEN(VLOOKUP($H205,Attributes!$A$1:$C$283,3,FALSE))=0,"",VLOOKUP($H205,Attributes!$A$1:$C$283,3,FALSE)),"")</f>
        <v>NVARCHAR(32)</v>
      </c>
    </row>
    <row r="206" spans="1:11" ht="12.3" x14ac:dyDescent="0.35">
      <c r="A206" s="48" t="s">
        <v>1142</v>
      </c>
      <c r="B206" s="48" t="s">
        <v>1228</v>
      </c>
      <c r="C206" s="48" t="s">
        <v>1320</v>
      </c>
      <c r="D206" s="48" t="s">
        <v>1103</v>
      </c>
      <c r="E206" s="48" t="s">
        <v>228</v>
      </c>
      <c r="F206" s="48" t="s">
        <v>1140</v>
      </c>
      <c r="G206" s="48" t="s">
        <v>127</v>
      </c>
      <c r="H206" s="43" t="s">
        <v>5</v>
      </c>
      <c r="I206" s="43" t="s">
        <v>128</v>
      </c>
      <c r="J206" s="44">
        <v>1</v>
      </c>
      <c r="K206" s="27" t="str">
        <f>IFERROR(IF(LEN(VLOOKUP($H206,Attributes!$A$1:$C$283,3,FALSE))=0,"",VLOOKUP($H206,Attributes!$A$1:$C$283,3,FALSE)),"")</f>
        <v>NVARCHAR(32)</v>
      </c>
    </row>
    <row r="207" spans="1:11" ht="12.3" x14ac:dyDescent="0.35">
      <c r="A207" s="48" t="s">
        <v>1142</v>
      </c>
      <c r="B207" s="48" t="s">
        <v>1228</v>
      </c>
      <c r="C207" s="48" t="s">
        <v>1320</v>
      </c>
      <c r="D207" s="48" t="s">
        <v>1103</v>
      </c>
      <c r="E207" s="48" t="s">
        <v>228</v>
      </c>
      <c r="F207" s="48" t="s">
        <v>1140</v>
      </c>
      <c r="G207" s="48" t="s">
        <v>127</v>
      </c>
      <c r="H207" s="43" t="s">
        <v>36</v>
      </c>
      <c r="I207" s="43" t="s">
        <v>12</v>
      </c>
      <c r="J207" s="44">
        <v>2</v>
      </c>
      <c r="K207" s="27" t="str">
        <f>IFERROR(IF(LEN(VLOOKUP($H207,Attributes!$A$1:$C$283,3,FALSE))=0,"",VLOOKUP($H207,Attributes!$A$1:$C$283,3,FALSE)),"")</f>
        <v>NVARCHAR(32)</v>
      </c>
    </row>
    <row r="208" spans="1:11" ht="12.3" x14ac:dyDescent="0.35">
      <c r="A208" s="43" t="s">
        <v>1119</v>
      </c>
      <c r="B208" s="43" t="s">
        <v>1229</v>
      </c>
      <c r="C208" s="43" t="s">
        <v>1104</v>
      </c>
      <c r="D208" s="43" t="s">
        <v>1103</v>
      </c>
      <c r="E208" s="43" t="s">
        <v>22</v>
      </c>
      <c r="F208" s="43" t="s">
        <v>1204</v>
      </c>
      <c r="G208" s="43" t="s">
        <v>127</v>
      </c>
      <c r="H208" s="43" t="s">
        <v>23</v>
      </c>
      <c r="I208" s="43" t="s">
        <v>148</v>
      </c>
      <c r="J208" s="44">
        <v>1</v>
      </c>
      <c r="K208" s="27" t="str">
        <f>IFERROR(IF(LEN(VLOOKUP($H208,Attributes!$A$1:$C$283,3,FALSE))=0,"",VLOOKUP($H208,Attributes!$A$1:$C$283,3,FALSE)),"")</f>
        <v>NVARCHAR(32)</v>
      </c>
    </row>
    <row r="209" spans="1:11" ht="12.3" x14ac:dyDescent="0.35">
      <c r="A209" s="48" t="s">
        <v>1146</v>
      </c>
      <c r="B209" s="48" t="s">
        <v>1228</v>
      </c>
      <c r="C209" s="48" t="s">
        <v>1320</v>
      </c>
      <c r="D209" s="48" t="s">
        <v>1103</v>
      </c>
      <c r="E209" s="48" t="s">
        <v>228</v>
      </c>
      <c r="F209" s="48" t="s">
        <v>1145</v>
      </c>
      <c r="G209" s="48" t="s">
        <v>170</v>
      </c>
      <c r="H209" s="43" t="s">
        <v>5</v>
      </c>
      <c r="I209" s="43" t="s">
        <v>40</v>
      </c>
      <c r="J209" s="44">
        <v>1</v>
      </c>
      <c r="K209" s="27" t="str">
        <f>IFERROR(IF(LEN(VLOOKUP($H209,Attributes!$A$1:$C$283,3,FALSE))=0,"",VLOOKUP($H209,Attributes!$A$1:$C$283,3,FALSE)),"")</f>
        <v>NVARCHAR(32)</v>
      </c>
    </row>
    <row r="210" spans="1:11" ht="12.3" x14ac:dyDescent="0.35">
      <c r="A210" s="48" t="s">
        <v>1146</v>
      </c>
      <c r="B210" s="48" t="s">
        <v>1228</v>
      </c>
      <c r="C210" s="48" t="s">
        <v>1320</v>
      </c>
      <c r="D210" s="48" t="s">
        <v>1103</v>
      </c>
      <c r="E210" s="48" t="s">
        <v>228</v>
      </c>
      <c r="F210" s="48" t="s">
        <v>1145</v>
      </c>
      <c r="G210" s="48" t="s">
        <v>170</v>
      </c>
      <c r="H210" s="43" t="s">
        <v>36</v>
      </c>
      <c r="I210" s="43" t="s">
        <v>12</v>
      </c>
      <c r="J210" s="44">
        <v>2</v>
      </c>
      <c r="K210" s="27" t="str">
        <f>IFERROR(IF(LEN(VLOOKUP($H210,Attributes!$A$1:$C$283,3,FALSE))=0,"",VLOOKUP($H210,Attributes!$A$1:$C$283,3,FALSE)),"")</f>
        <v>NVARCHAR(32)</v>
      </c>
    </row>
    <row r="211" spans="1:11" ht="12.3" x14ac:dyDescent="0.35">
      <c r="A211" s="48" t="s">
        <v>1167</v>
      </c>
      <c r="B211" s="48" t="s">
        <v>1228</v>
      </c>
      <c r="C211" s="48" t="s">
        <v>1320</v>
      </c>
      <c r="D211" s="48" t="s">
        <v>1103</v>
      </c>
      <c r="E211" s="48" t="s">
        <v>127</v>
      </c>
      <c r="F211" s="48" t="s">
        <v>1166</v>
      </c>
      <c r="G211" s="48" t="s">
        <v>154</v>
      </c>
      <c r="H211" s="43" t="s">
        <v>128</v>
      </c>
      <c r="I211" s="43" t="s">
        <v>155</v>
      </c>
      <c r="J211" s="44">
        <v>1</v>
      </c>
      <c r="K211" s="27" t="str">
        <f>IFERROR(IF(LEN(VLOOKUP($H211,Attributes!$A$1:$C$283,3,FALSE))=0,"",VLOOKUP($H211,Attributes!$A$1:$C$283,3,FALSE)),"")</f>
        <v>NVARCHAR(32)</v>
      </c>
    </row>
    <row r="212" spans="1:11" ht="12.3" x14ac:dyDescent="0.35">
      <c r="A212" s="48" t="s">
        <v>1167</v>
      </c>
      <c r="B212" s="48" t="s">
        <v>1228</v>
      </c>
      <c r="C212" s="48" t="s">
        <v>1320</v>
      </c>
      <c r="D212" s="48" t="s">
        <v>1103</v>
      </c>
      <c r="E212" s="48" t="s">
        <v>127</v>
      </c>
      <c r="F212" s="48" t="s">
        <v>1166</v>
      </c>
      <c r="G212" s="48" t="s">
        <v>154</v>
      </c>
      <c r="H212" s="43" t="s">
        <v>12</v>
      </c>
      <c r="I212" s="43" t="s">
        <v>12</v>
      </c>
      <c r="J212" s="44">
        <v>2</v>
      </c>
      <c r="K212" s="27" t="str">
        <f>IFERROR(IF(LEN(VLOOKUP($H212,Attributes!$A$1:$C$283,3,FALSE))=0,"",VLOOKUP($H212,Attributes!$A$1:$C$283,3,FALSE)),"")</f>
        <v>NVARCHAR(32)</v>
      </c>
    </row>
    <row r="213" spans="1:11" ht="12.3" x14ac:dyDescent="0.35">
      <c r="A213" s="48" t="s">
        <v>1167</v>
      </c>
      <c r="B213" s="48" t="s">
        <v>1228</v>
      </c>
      <c r="C213" s="48" t="s">
        <v>1320</v>
      </c>
      <c r="D213" s="48" t="s">
        <v>1103</v>
      </c>
      <c r="E213" s="48" t="s">
        <v>127</v>
      </c>
      <c r="F213" s="48" t="s">
        <v>1166</v>
      </c>
      <c r="G213" s="48" t="s">
        <v>154</v>
      </c>
      <c r="H213" s="43" t="s">
        <v>7</v>
      </c>
      <c r="I213" s="43" t="s">
        <v>42</v>
      </c>
      <c r="J213" s="44">
        <v>3</v>
      </c>
      <c r="K213" s="27" t="str">
        <f>IFERROR(IF(LEN(VLOOKUP($H213,Attributes!$A$1:$C$283,3,FALSE))=0,"",VLOOKUP($H213,Attributes!$A$1:$C$283,3,FALSE)),"")</f>
        <v>NVARCHAR(32)</v>
      </c>
    </row>
    <row r="214" spans="1:11" ht="12.3" x14ac:dyDescent="0.35">
      <c r="A214" s="48" t="s">
        <v>1167</v>
      </c>
      <c r="B214" s="48" t="s">
        <v>1228</v>
      </c>
      <c r="C214" s="48" t="s">
        <v>1320</v>
      </c>
      <c r="D214" s="48" t="s">
        <v>1103</v>
      </c>
      <c r="E214" s="48" t="s">
        <v>127</v>
      </c>
      <c r="F214" s="48" t="s">
        <v>1166</v>
      </c>
      <c r="G214" s="48" t="s">
        <v>154</v>
      </c>
      <c r="H214" s="43" t="s">
        <v>15</v>
      </c>
      <c r="I214" s="43" t="s">
        <v>43</v>
      </c>
      <c r="J214" s="44">
        <v>4</v>
      </c>
      <c r="K214" s="27" t="str">
        <f>IFERROR(IF(LEN(VLOOKUP($H214,Attributes!$A$1:$C$283,3,FALSE))=0,"",VLOOKUP($H214,Attributes!$A$1:$C$283,3,FALSE)),"")</f>
        <v>NVARCHAR(50)</v>
      </c>
    </row>
    <row r="215" spans="1:11" ht="12.3" x14ac:dyDescent="0.35">
      <c r="A215" s="48" t="s">
        <v>1167</v>
      </c>
      <c r="B215" s="48" t="s">
        <v>1228</v>
      </c>
      <c r="C215" s="48" t="s">
        <v>1320</v>
      </c>
      <c r="D215" s="48" t="s">
        <v>1103</v>
      </c>
      <c r="E215" s="48" t="s">
        <v>127</v>
      </c>
      <c r="F215" s="48" t="s">
        <v>1166</v>
      </c>
      <c r="G215" s="48" t="s">
        <v>154</v>
      </c>
      <c r="H215" s="43" t="s">
        <v>16</v>
      </c>
      <c r="I215" s="43" t="s">
        <v>44</v>
      </c>
      <c r="J215" s="44">
        <v>5</v>
      </c>
      <c r="K215" s="27" t="str">
        <f>IFERROR(IF(LEN(VLOOKUP($H215,Attributes!$A$1:$C$283,3,FALSE))=0,"",VLOOKUP($H215,Attributes!$A$1:$C$283,3,FALSE)),"")</f>
        <v>NVARCHAR(32)</v>
      </c>
    </row>
    <row r="216" spans="1:11" ht="12.3" x14ac:dyDescent="0.35">
      <c r="A216" s="48" t="s">
        <v>1167</v>
      </c>
      <c r="B216" s="48" t="s">
        <v>1228</v>
      </c>
      <c r="C216" s="48" t="s">
        <v>1320</v>
      </c>
      <c r="D216" s="48" t="s">
        <v>1103</v>
      </c>
      <c r="E216" s="48" t="s">
        <v>127</v>
      </c>
      <c r="F216" s="48" t="s">
        <v>1166</v>
      </c>
      <c r="G216" s="48" t="s">
        <v>154</v>
      </c>
      <c r="H216" s="43" t="s">
        <v>98</v>
      </c>
      <c r="I216" s="43" t="s">
        <v>156</v>
      </c>
      <c r="J216" s="44">
        <v>6</v>
      </c>
      <c r="K216" s="27" t="str">
        <f>IFERROR(IF(LEN(VLOOKUP($H216,Attributes!$A$1:$C$283,3,FALSE))=0,"",VLOOKUP($H216,Attributes!$A$1:$C$283,3,FALSE)),"")</f>
        <v>DATETIME DAY TO SECOND</v>
      </c>
    </row>
    <row r="217" spans="1:11" ht="12.3" x14ac:dyDescent="0.35">
      <c r="A217" s="48" t="s">
        <v>1167</v>
      </c>
      <c r="B217" s="48" t="s">
        <v>1228</v>
      </c>
      <c r="C217" s="48" t="s">
        <v>1320</v>
      </c>
      <c r="D217" s="48" t="s">
        <v>1103</v>
      </c>
      <c r="E217" s="48" t="s">
        <v>127</v>
      </c>
      <c r="F217" s="48" t="s">
        <v>1166</v>
      </c>
      <c r="G217" s="48" t="s">
        <v>154</v>
      </c>
      <c r="H217" s="43" t="s">
        <v>118</v>
      </c>
      <c r="I217" s="43" t="s">
        <v>157</v>
      </c>
      <c r="J217" s="44">
        <v>7</v>
      </c>
      <c r="K217" s="27" t="str">
        <f>IFERROR(IF(LEN(VLOOKUP($H217,Attributes!$A$1:$C$283,3,FALSE))=0,"",VLOOKUP($H217,Attributes!$A$1:$C$283,3,FALSE)),"")</f>
        <v>NVARCHAR(50)</v>
      </c>
    </row>
    <row r="218" spans="1:11" ht="12.3" x14ac:dyDescent="0.35">
      <c r="A218" s="48" t="s">
        <v>1167</v>
      </c>
      <c r="B218" s="48" t="s">
        <v>1228</v>
      </c>
      <c r="C218" s="48" t="s">
        <v>1320</v>
      </c>
      <c r="D218" s="48" t="s">
        <v>1103</v>
      </c>
      <c r="E218" s="48" t="s">
        <v>127</v>
      </c>
      <c r="F218" s="48" t="s">
        <v>1166</v>
      </c>
      <c r="G218" s="48" t="s">
        <v>154</v>
      </c>
      <c r="H218" s="43" t="s">
        <v>129</v>
      </c>
      <c r="I218" s="43" t="s">
        <v>158</v>
      </c>
      <c r="J218" s="44">
        <v>8</v>
      </c>
      <c r="K218" s="27" t="str">
        <f>IFERROR(IF(LEN(VLOOKUP($H218,Attributes!$A$1:$C$283,3,FALSE))=0,"",VLOOKUP($H218,Attributes!$A$1:$C$283,3,FALSE)),"")</f>
        <v>NVARCHAR(32)</v>
      </c>
    </row>
    <row r="219" spans="1:11" ht="12.3" x14ac:dyDescent="0.35">
      <c r="A219" s="48" t="s">
        <v>1167</v>
      </c>
      <c r="B219" s="48" t="s">
        <v>1228</v>
      </c>
      <c r="C219" s="48" t="s">
        <v>1320</v>
      </c>
      <c r="D219" s="48" t="s">
        <v>1103</v>
      </c>
      <c r="E219" s="48" t="s">
        <v>127</v>
      </c>
      <c r="F219" s="48" t="s">
        <v>1166</v>
      </c>
      <c r="G219" s="48" t="s">
        <v>154</v>
      </c>
      <c r="H219" s="43" t="s">
        <v>498</v>
      </c>
      <c r="I219" s="43" t="s">
        <v>500</v>
      </c>
      <c r="J219" s="44">
        <v>9</v>
      </c>
      <c r="K219" s="27" t="str">
        <f>IFERROR(IF(LEN(VLOOKUP($H219,Attributes!$A$1:$C$283,3,FALSE))=0,"",VLOOKUP($H219,Attributes!$A$1:$C$283,3,FALSE)),"")</f>
        <v>DATETIME DAY TO SECOND</v>
      </c>
    </row>
    <row r="220" spans="1:11" ht="12.3" x14ac:dyDescent="0.35">
      <c r="A220" s="48" t="s">
        <v>1169</v>
      </c>
      <c r="B220" s="48" t="s">
        <v>1228</v>
      </c>
      <c r="C220" s="48" t="s">
        <v>1320</v>
      </c>
      <c r="D220" s="48" t="s">
        <v>1103</v>
      </c>
      <c r="E220" s="48" t="s">
        <v>127</v>
      </c>
      <c r="F220" s="48" t="s">
        <v>1168</v>
      </c>
      <c r="G220" s="48" t="s">
        <v>154</v>
      </c>
      <c r="H220" s="43" t="s">
        <v>128</v>
      </c>
      <c r="I220" s="43" t="s">
        <v>159</v>
      </c>
      <c r="J220" s="44">
        <v>1</v>
      </c>
      <c r="K220" s="27" t="str">
        <f>IFERROR(IF(LEN(VLOOKUP($H220,Attributes!$A$1:$C$283,3,FALSE))=0,"",VLOOKUP($H220,Attributes!$A$1:$C$283,3,FALSE)),"")</f>
        <v>NVARCHAR(32)</v>
      </c>
    </row>
    <row r="221" spans="1:11" ht="12.3" x14ac:dyDescent="0.35">
      <c r="A221" s="48" t="s">
        <v>1169</v>
      </c>
      <c r="B221" s="48" t="s">
        <v>1228</v>
      </c>
      <c r="C221" s="48" t="s">
        <v>1320</v>
      </c>
      <c r="D221" s="48" t="s">
        <v>1103</v>
      </c>
      <c r="E221" s="48" t="s">
        <v>127</v>
      </c>
      <c r="F221" s="48" t="s">
        <v>1168</v>
      </c>
      <c r="G221" s="48" t="s">
        <v>154</v>
      </c>
      <c r="H221" s="43" t="s">
        <v>12</v>
      </c>
      <c r="I221" s="43" t="s">
        <v>12</v>
      </c>
      <c r="J221" s="44">
        <v>2</v>
      </c>
      <c r="K221" s="27" t="str">
        <f>IFERROR(IF(LEN(VLOOKUP($H221,Attributes!$A$1:$C$283,3,FALSE))=0,"",VLOOKUP($H221,Attributes!$A$1:$C$283,3,FALSE)),"")</f>
        <v>NVARCHAR(32)</v>
      </c>
    </row>
    <row r="222" spans="1:11" ht="12.3" x14ac:dyDescent="0.35">
      <c r="A222" s="48" t="s">
        <v>1169</v>
      </c>
      <c r="B222" s="48" t="s">
        <v>1228</v>
      </c>
      <c r="C222" s="48" t="s">
        <v>1320</v>
      </c>
      <c r="D222" s="48" t="s">
        <v>1103</v>
      </c>
      <c r="E222" s="48" t="s">
        <v>127</v>
      </c>
      <c r="F222" s="48" t="s">
        <v>1168</v>
      </c>
      <c r="G222" s="48" t="s">
        <v>154</v>
      </c>
      <c r="H222" s="43" t="s">
        <v>7</v>
      </c>
      <c r="I222" s="43" t="s">
        <v>45</v>
      </c>
      <c r="J222" s="44">
        <v>3</v>
      </c>
      <c r="K222" s="27" t="str">
        <f>IFERROR(IF(LEN(VLOOKUP($H222,Attributes!$A$1:$C$283,3,FALSE))=0,"",VLOOKUP($H222,Attributes!$A$1:$C$283,3,FALSE)),"")</f>
        <v>NVARCHAR(32)</v>
      </c>
    </row>
    <row r="223" spans="1:11" ht="12.3" x14ac:dyDescent="0.35">
      <c r="A223" s="48" t="s">
        <v>1169</v>
      </c>
      <c r="B223" s="48" t="s">
        <v>1228</v>
      </c>
      <c r="C223" s="48" t="s">
        <v>1320</v>
      </c>
      <c r="D223" s="48" t="s">
        <v>1103</v>
      </c>
      <c r="E223" s="48" t="s">
        <v>127</v>
      </c>
      <c r="F223" s="48" t="s">
        <v>1168</v>
      </c>
      <c r="G223" s="48" t="s">
        <v>154</v>
      </c>
      <c r="H223" s="43" t="s">
        <v>15</v>
      </c>
      <c r="I223" s="43" t="s">
        <v>46</v>
      </c>
      <c r="J223" s="44">
        <v>4</v>
      </c>
      <c r="K223" s="27" t="str">
        <f>IFERROR(IF(LEN(VLOOKUP($H223,Attributes!$A$1:$C$283,3,FALSE))=0,"",VLOOKUP($H223,Attributes!$A$1:$C$283,3,FALSE)),"")</f>
        <v>NVARCHAR(50)</v>
      </c>
    </row>
    <row r="224" spans="1:11" ht="12.3" x14ac:dyDescent="0.35">
      <c r="A224" s="48" t="s">
        <v>1169</v>
      </c>
      <c r="B224" s="48" t="s">
        <v>1228</v>
      </c>
      <c r="C224" s="48" t="s">
        <v>1320</v>
      </c>
      <c r="D224" s="48" t="s">
        <v>1103</v>
      </c>
      <c r="E224" s="48" t="s">
        <v>127</v>
      </c>
      <c r="F224" s="48" t="s">
        <v>1168</v>
      </c>
      <c r="G224" s="48" t="s">
        <v>154</v>
      </c>
      <c r="H224" s="43" t="s">
        <v>16</v>
      </c>
      <c r="I224" s="43" t="s">
        <v>47</v>
      </c>
      <c r="J224" s="44">
        <v>5</v>
      </c>
      <c r="K224" s="27" t="str">
        <f>IFERROR(IF(LEN(VLOOKUP($H224,Attributes!$A$1:$C$283,3,FALSE))=0,"",VLOOKUP($H224,Attributes!$A$1:$C$283,3,FALSE)),"")</f>
        <v>NVARCHAR(32)</v>
      </c>
    </row>
    <row r="225" spans="1:11" ht="12.3" x14ac:dyDescent="0.35">
      <c r="A225" s="48" t="s">
        <v>1169</v>
      </c>
      <c r="B225" s="48" t="s">
        <v>1228</v>
      </c>
      <c r="C225" s="48" t="s">
        <v>1320</v>
      </c>
      <c r="D225" s="48" t="s">
        <v>1103</v>
      </c>
      <c r="E225" s="48" t="s">
        <v>127</v>
      </c>
      <c r="F225" s="48" t="s">
        <v>1168</v>
      </c>
      <c r="G225" s="48" t="s">
        <v>154</v>
      </c>
      <c r="H225" s="43" t="s">
        <v>98</v>
      </c>
      <c r="I225" s="43" t="s">
        <v>160</v>
      </c>
      <c r="J225" s="44">
        <v>6</v>
      </c>
      <c r="K225" s="27" t="str">
        <f>IFERROR(IF(LEN(VLOOKUP($H225,Attributes!$A$1:$C$283,3,FALSE))=0,"",VLOOKUP($H225,Attributes!$A$1:$C$283,3,FALSE)),"")</f>
        <v>DATETIME DAY TO SECOND</v>
      </c>
    </row>
    <row r="226" spans="1:11" ht="12.3" x14ac:dyDescent="0.35">
      <c r="A226" s="48" t="s">
        <v>1169</v>
      </c>
      <c r="B226" s="48" t="s">
        <v>1228</v>
      </c>
      <c r="C226" s="48" t="s">
        <v>1320</v>
      </c>
      <c r="D226" s="48" t="s">
        <v>1103</v>
      </c>
      <c r="E226" s="48" t="s">
        <v>127</v>
      </c>
      <c r="F226" s="48" t="s">
        <v>1168</v>
      </c>
      <c r="G226" s="48" t="s">
        <v>154</v>
      </c>
      <c r="H226" s="43" t="s">
        <v>118</v>
      </c>
      <c r="I226" s="43" t="s">
        <v>161</v>
      </c>
      <c r="J226" s="44">
        <v>7</v>
      </c>
      <c r="K226" s="27" t="str">
        <f>IFERROR(IF(LEN(VLOOKUP($H226,Attributes!$A$1:$C$283,3,FALSE))=0,"",VLOOKUP($H226,Attributes!$A$1:$C$283,3,FALSE)),"")</f>
        <v>NVARCHAR(50)</v>
      </c>
    </row>
    <row r="227" spans="1:11" ht="12.3" x14ac:dyDescent="0.35">
      <c r="A227" s="48" t="s">
        <v>1169</v>
      </c>
      <c r="B227" s="48" t="s">
        <v>1228</v>
      </c>
      <c r="C227" s="48" t="s">
        <v>1320</v>
      </c>
      <c r="D227" s="48" t="s">
        <v>1103</v>
      </c>
      <c r="E227" s="48" t="s">
        <v>127</v>
      </c>
      <c r="F227" s="48" t="s">
        <v>1168</v>
      </c>
      <c r="G227" s="48" t="s">
        <v>154</v>
      </c>
      <c r="H227" s="43" t="s">
        <v>129</v>
      </c>
      <c r="I227" s="43" t="s">
        <v>162</v>
      </c>
      <c r="J227" s="44">
        <v>8</v>
      </c>
      <c r="K227" s="27" t="str">
        <f>IFERROR(IF(LEN(VLOOKUP($H227,Attributes!$A$1:$C$283,3,FALSE))=0,"",VLOOKUP($H227,Attributes!$A$1:$C$283,3,FALSE)),"")</f>
        <v>NVARCHAR(32)</v>
      </c>
    </row>
    <row r="228" spans="1:11" ht="12.3" x14ac:dyDescent="0.35">
      <c r="A228" s="48" t="s">
        <v>1169</v>
      </c>
      <c r="B228" s="48" t="s">
        <v>1228</v>
      </c>
      <c r="C228" s="48" t="s">
        <v>1320</v>
      </c>
      <c r="D228" s="48" t="s">
        <v>1103</v>
      </c>
      <c r="E228" s="48" t="s">
        <v>127</v>
      </c>
      <c r="F228" s="48" t="s">
        <v>1168</v>
      </c>
      <c r="G228" s="48" t="s">
        <v>154</v>
      </c>
      <c r="H228" s="43" t="s">
        <v>498</v>
      </c>
      <c r="I228" s="43" t="s">
        <v>499</v>
      </c>
      <c r="J228" s="44">
        <v>9</v>
      </c>
      <c r="K228" s="27" t="str">
        <f>IFERROR(IF(LEN(VLOOKUP($H228,Attributes!$A$1:$C$283,3,FALSE))=0,"",VLOOKUP($H228,Attributes!$A$1:$C$283,3,FALSE)),"")</f>
        <v>DATETIME DAY TO SECOND</v>
      </c>
    </row>
    <row r="229" spans="1:11" ht="12.3" x14ac:dyDescent="0.35">
      <c r="A229" s="48" t="s">
        <v>1184</v>
      </c>
      <c r="B229" s="48" t="s">
        <v>1229</v>
      </c>
      <c r="C229" s="48" t="s">
        <v>1104</v>
      </c>
      <c r="D229" s="48" t="s">
        <v>1103</v>
      </c>
      <c r="E229" s="48" t="s">
        <v>14</v>
      </c>
      <c r="F229" s="48" t="s">
        <v>1232</v>
      </c>
      <c r="G229" s="48" t="s">
        <v>127</v>
      </c>
      <c r="H229" s="43" t="s">
        <v>7</v>
      </c>
      <c r="I229" s="43" t="s">
        <v>130</v>
      </c>
      <c r="J229" s="44">
        <v>1</v>
      </c>
      <c r="K229" s="27" t="str">
        <f>IFERROR(IF(LEN(VLOOKUP($H229,Attributes!$A$1:$C$283,3,FALSE))=0,"",VLOOKUP($H229,Attributes!$A$1:$C$283,3,FALSE)),"")</f>
        <v>NVARCHAR(32)</v>
      </c>
    </row>
    <row r="230" spans="1:11" ht="12.3" x14ac:dyDescent="0.35">
      <c r="A230" s="48" t="s">
        <v>1184</v>
      </c>
      <c r="B230" s="48" t="s">
        <v>1229</v>
      </c>
      <c r="C230" s="48" t="s">
        <v>1104</v>
      </c>
      <c r="D230" s="48" t="s">
        <v>1103</v>
      </c>
      <c r="E230" s="48" t="s">
        <v>14</v>
      </c>
      <c r="F230" s="48" t="s">
        <v>1232</v>
      </c>
      <c r="G230" s="48" t="s">
        <v>127</v>
      </c>
      <c r="H230" s="43" t="s">
        <v>15</v>
      </c>
      <c r="I230" s="43" t="s">
        <v>131</v>
      </c>
      <c r="J230" s="44">
        <v>2</v>
      </c>
      <c r="K230" s="27" t="str">
        <f>IFERROR(IF(LEN(VLOOKUP($H230,Attributes!$A$1:$C$283,3,FALSE))=0,"",VLOOKUP($H230,Attributes!$A$1:$C$283,3,FALSE)),"")</f>
        <v>NVARCHAR(50)</v>
      </c>
    </row>
    <row r="231" spans="1:11" ht="12.3" x14ac:dyDescent="0.35">
      <c r="A231" s="48" t="s">
        <v>1184</v>
      </c>
      <c r="B231" s="48" t="s">
        <v>1229</v>
      </c>
      <c r="C231" s="48" t="s">
        <v>1104</v>
      </c>
      <c r="D231" s="48" t="s">
        <v>1103</v>
      </c>
      <c r="E231" s="48" t="s">
        <v>14</v>
      </c>
      <c r="F231" s="48" t="s">
        <v>1232</v>
      </c>
      <c r="G231" s="48" t="s">
        <v>127</v>
      </c>
      <c r="H231" s="43" t="s">
        <v>16</v>
      </c>
      <c r="I231" s="43" t="s">
        <v>132</v>
      </c>
      <c r="J231" s="44">
        <v>3</v>
      </c>
      <c r="K231" s="27" t="str">
        <f>IFERROR(IF(LEN(VLOOKUP($H231,Attributes!$A$1:$C$283,3,FALSE))=0,"",VLOOKUP($H231,Attributes!$A$1:$C$283,3,FALSE)),"")</f>
        <v>NVARCHAR(32)</v>
      </c>
    </row>
    <row r="232" spans="1:11" ht="12.3" x14ac:dyDescent="0.35">
      <c r="A232" s="43" t="s">
        <v>1162</v>
      </c>
      <c r="B232" s="43" t="s">
        <v>1228</v>
      </c>
      <c r="C232" s="43" t="s">
        <v>1320</v>
      </c>
      <c r="D232" s="43">
        <v>1</v>
      </c>
      <c r="E232" s="43" t="s">
        <v>285</v>
      </c>
      <c r="F232" s="43" t="s">
        <v>1217</v>
      </c>
      <c r="G232" s="43" t="s">
        <v>279</v>
      </c>
      <c r="H232" s="43" t="s">
        <v>286</v>
      </c>
      <c r="I232" s="43" t="s">
        <v>286</v>
      </c>
      <c r="J232" s="44">
        <v>1</v>
      </c>
      <c r="K232" s="27" t="str">
        <f>IFERROR(IF(LEN(VLOOKUP($H232,Attributes!$A$1:$C$283,3,FALSE))=0,"",VLOOKUP($H232,Attributes!$A$1:$C$283,3,FALSE)),"")</f>
        <v>NVARCHAR(100)</v>
      </c>
    </row>
    <row r="233" spans="1:11" ht="12.3" x14ac:dyDescent="0.35">
      <c r="A233" s="43" t="s">
        <v>1154</v>
      </c>
      <c r="B233" s="43" t="s">
        <v>1229</v>
      </c>
      <c r="C233" s="43" t="s">
        <v>1104</v>
      </c>
      <c r="D233" s="43" t="s">
        <v>1103</v>
      </c>
      <c r="E233" s="43" t="s">
        <v>95</v>
      </c>
      <c r="F233" s="43" t="s">
        <v>1211</v>
      </c>
      <c r="G233" s="43" t="s">
        <v>14</v>
      </c>
      <c r="H233" s="43" t="s">
        <v>19</v>
      </c>
      <c r="I233" s="43" t="s">
        <v>19</v>
      </c>
      <c r="J233" s="44">
        <v>1</v>
      </c>
      <c r="K233" s="27" t="str">
        <f>IFERROR(IF(LEN(VLOOKUP($H233,Attributes!$A$1:$C$283,3,FALSE))=0,"",VLOOKUP($H233,Attributes!$A$1:$C$283,3,FALSE)),"")</f>
        <v>NVARCHAR(32)</v>
      </c>
    </row>
    <row r="234" spans="1:11" ht="12.3" x14ac:dyDescent="0.35">
      <c r="A234" s="43" t="s">
        <v>1126</v>
      </c>
      <c r="B234" s="43" t="s">
        <v>1229</v>
      </c>
      <c r="C234" s="43" t="s">
        <v>1104</v>
      </c>
      <c r="D234" s="43" t="s">
        <v>1103</v>
      </c>
      <c r="E234" s="43" t="s">
        <v>22</v>
      </c>
      <c r="F234" s="43" t="s">
        <v>1205</v>
      </c>
      <c r="G234" s="43" t="s">
        <v>179</v>
      </c>
      <c r="H234" s="43" t="s">
        <v>23</v>
      </c>
      <c r="I234" s="43" t="s">
        <v>201</v>
      </c>
      <c r="J234" s="44">
        <v>1</v>
      </c>
      <c r="K234" s="27" t="str">
        <f>IFERROR(IF(LEN(VLOOKUP($H234,Attributes!$A$1:$C$283,3,FALSE))=0,"",VLOOKUP($H234,Attributes!$A$1:$C$283,3,FALSE)),"")</f>
        <v>NVARCHAR(32)</v>
      </c>
    </row>
    <row r="235" spans="1:11" ht="12.3" x14ac:dyDescent="0.35">
      <c r="A235" s="48" t="s">
        <v>1164</v>
      </c>
      <c r="B235" s="48" t="s">
        <v>1228</v>
      </c>
      <c r="C235" s="48" t="s">
        <v>1320</v>
      </c>
      <c r="D235" s="48" t="s">
        <v>1103</v>
      </c>
      <c r="E235" s="48" t="s">
        <v>215</v>
      </c>
      <c r="F235" s="48" t="s">
        <v>1219</v>
      </c>
      <c r="G235" s="48" t="s">
        <v>219</v>
      </c>
      <c r="H235" s="43" t="s">
        <v>7</v>
      </c>
      <c r="I235" s="43" t="s">
        <v>220</v>
      </c>
      <c r="J235" s="44">
        <v>1</v>
      </c>
      <c r="K235" s="27" t="str">
        <f>IFERROR(IF(LEN(VLOOKUP($H235,Attributes!$A$1:$C$283,3,FALSE))=0,"",VLOOKUP($H235,Attributes!$A$1:$C$283,3,FALSE)),"")</f>
        <v>NVARCHAR(32)</v>
      </c>
    </row>
    <row r="236" spans="1:11" ht="12.3" x14ac:dyDescent="0.35">
      <c r="A236" s="48" t="s">
        <v>1164</v>
      </c>
      <c r="B236" s="48" t="s">
        <v>1228</v>
      </c>
      <c r="C236" s="48" t="s">
        <v>1320</v>
      </c>
      <c r="D236" s="48" t="s">
        <v>1103</v>
      </c>
      <c r="E236" s="48" t="s">
        <v>215</v>
      </c>
      <c r="F236" s="48" t="s">
        <v>1219</v>
      </c>
      <c r="G236" s="48" t="s">
        <v>219</v>
      </c>
      <c r="H236" s="43" t="s">
        <v>15</v>
      </c>
      <c r="I236" s="43" t="s">
        <v>221</v>
      </c>
      <c r="J236" s="44">
        <v>2</v>
      </c>
      <c r="K236" s="27" t="str">
        <f>IFERROR(IF(LEN(VLOOKUP($H236,Attributes!$A$1:$C$283,3,FALSE))=0,"",VLOOKUP($H236,Attributes!$A$1:$C$283,3,FALSE)),"")</f>
        <v>NVARCHAR(50)</v>
      </c>
    </row>
    <row r="237" spans="1:11" ht="12.3" x14ac:dyDescent="0.35">
      <c r="A237" s="48" t="s">
        <v>1164</v>
      </c>
      <c r="B237" s="48" t="s">
        <v>1228</v>
      </c>
      <c r="C237" s="48" t="s">
        <v>1320</v>
      </c>
      <c r="D237" s="48" t="s">
        <v>1103</v>
      </c>
      <c r="E237" s="48" t="s">
        <v>215</v>
      </c>
      <c r="F237" s="48" t="s">
        <v>1219</v>
      </c>
      <c r="G237" s="48" t="s">
        <v>219</v>
      </c>
      <c r="H237" s="43" t="s">
        <v>16</v>
      </c>
      <c r="I237" s="43" t="s">
        <v>222</v>
      </c>
      <c r="J237" s="44">
        <v>3</v>
      </c>
      <c r="K237" s="27" t="str">
        <f>IFERROR(IF(LEN(VLOOKUP($H237,Attributes!$A$1:$C$283,3,FALSE))=0,"",VLOOKUP($H237,Attributes!$A$1:$C$283,3,FALSE)),"")</f>
        <v>NVARCHAR(32)</v>
      </c>
    </row>
    <row r="238" spans="1:11" ht="12.3" x14ac:dyDescent="0.35">
      <c r="A238" s="48" t="s">
        <v>1164</v>
      </c>
      <c r="B238" s="48" t="s">
        <v>1228</v>
      </c>
      <c r="C238" s="48" t="s">
        <v>1320</v>
      </c>
      <c r="D238" s="48" t="s">
        <v>1103</v>
      </c>
      <c r="E238" s="48" t="s">
        <v>215</v>
      </c>
      <c r="F238" s="48" t="s">
        <v>1219</v>
      </c>
      <c r="G238" s="48" t="s">
        <v>219</v>
      </c>
      <c r="H238" s="43" t="s">
        <v>216</v>
      </c>
      <c r="I238" s="43" t="s">
        <v>223</v>
      </c>
      <c r="J238" s="44">
        <v>4</v>
      </c>
      <c r="K238" s="27" t="str">
        <f>IFERROR(IF(LEN(VLOOKUP($H238,Attributes!$A$1:$C$283,3,FALSE))=0,"",VLOOKUP($H238,Attributes!$A$1:$C$283,3,FALSE)),"")</f>
        <v>NVARCHAR(32)</v>
      </c>
    </row>
    <row r="239" spans="1:11" ht="12.3" x14ac:dyDescent="0.35">
      <c r="A239" s="48" t="s">
        <v>1165</v>
      </c>
      <c r="B239" s="48" t="s">
        <v>1228</v>
      </c>
      <c r="C239" s="48" t="s">
        <v>1320</v>
      </c>
      <c r="D239" s="48" t="s">
        <v>1103</v>
      </c>
      <c r="E239" s="48" t="s">
        <v>215</v>
      </c>
      <c r="F239" s="48" t="s">
        <v>1220</v>
      </c>
      <c r="G239" s="48" t="s">
        <v>219</v>
      </c>
      <c r="H239" s="43" t="s">
        <v>7</v>
      </c>
      <c r="I239" s="43" t="s">
        <v>224</v>
      </c>
      <c r="J239" s="44">
        <v>1</v>
      </c>
      <c r="K239" s="27" t="str">
        <f>IFERROR(IF(LEN(VLOOKUP($H239,Attributes!$A$1:$C$283,3,FALSE))=0,"",VLOOKUP($H239,Attributes!$A$1:$C$283,3,FALSE)),"")</f>
        <v>NVARCHAR(32)</v>
      </c>
    </row>
    <row r="240" spans="1:11" ht="12.3" x14ac:dyDescent="0.35">
      <c r="A240" s="48" t="s">
        <v>1165</v>
      </c>
      <c r="B240" s="48" t="s">
        <v>1228</v>
      </c>
      <c r="C240" s="48" t="s">
        <v>1320</v>
      </c>
      <c r="D240" s="48" t="s">
        <v>1103</v>
      </c>
      <c r="E240" s="48" t="s">
        <v>215</v>
      </c>
      <c r="F240" s="48" t="s">
        <v>1220</v>
      </c>
      <c r="G240" s="48" t="s">
        <v>219</v>
      </c>
      <c r="H240" s="43" t="s">
        <v>15</v>
      </c>
      <c r="I240" s="43" t="s">
        <v>225</v>
      </c>
      <c r="J240" s="44">
        <v>2</v>
      </c>
      <c r="K240" s="27" t="str">
        <f>IFERROR(IF(LEN(VLOOKUP($H240,Attributes!$A$1:$C$283,3,FALSE))=0,"",VLOOKUP($H240,Attributes!$A$1:$C$283,3,FALSE)),"")</f>
        <v>NVARCHAR(50)</v>
      </c>
    </row>
    <row r="241" spans="1:11" ht="12.3" x14ac:dyDescent="0.35">
      <c r="A241" s="48" t="s">
        <v>1165</v>
      </c>
      <c r="B241" s="48" t="s">
        <v>1228</v>
      </c>
      <c r="C241" s="48" t="s">
        <v>1320</v>
      </c>
      <c r="D241" s="48" t="s">
        <v>1103</v>
      </c>
      <c r="E241" s="48" t="s">
        <v>215</v>
      </c>
      <c r="F241" s="48" t="s">
        <v>1220</v>
      </c>
      <c r="G241" s="48" t="s">
        <v>219</v>
      </c>
      <c r="H241" s="43" t="s">
        <v>16</v>
      </c>
      <c r="I241" s="43" t="s">
        <v>226</v>
      </c>
      <c r="J241" s="44">
        <v>3</v>
      </c>
      <c r="K241" s="27" t="str">
        <f>IFERROR(IF(LEN(VLOOKUP($H241,Attributes!$A$1:$C$283,3,FALSE))=0,"",VLOOKUP($H241,Attributes!$A$1:$C$283,3,FALSE)),"")</f>
        <v>NVARCHAR(32)</v>
      </c>
    </row>
    <row r="242" spans="1:11" ht="12.3" x14ac:dyDescent="0.35">
      <c r="A242" s="48" t="s">
        <v>1165</v>
      </c>
      <c r="B242" s="48" t="s">
        <v>1228</v>
      </c>
      <c r="C242" s="48" t="s">
        <v>1320</v>
      </c>
      <c r="D242" s="48" t="s">
        <v>1103</v>
      </c>
      <c r="E242" s="48" t="s">
        <v>215</v>
      </c>
      <c r="F242" s="48" t="s">
        <v>1220</v>
      </c>
      <c r="G242" s="48" t="s">
        <v>219</v>
      </c>
      <c r="H242" s="43" t="s">
        <v>216</v>
      </c>
      <c r="I242" s="43" t="s">
        <v>227</v>
      </c>
      <c r="J242" s="44">
        <v>4</v>
      </c>
      <c r="K242" s="27" t="str">
        <f>IFERROR(IF(LEN(VLOOKUP($H242,Attributes!$A$1:$C$283,3,FALSE))=0,"",VLOOKUP($H242,Attributes!$A$1:$C$283,3,FALSE)),"")</f>
        <v>NVARCHAR(32)</v>
      </c>
    </row>
    <row r="243" spans="1:11" ht="12.3" x14ac:dyDescent="0.35">
      <c r="A243" s="43" t="s">
        <v>1189</v>
      </c>
      <c r="B243" s="43" t="s">
        <v>1229</v>
      </c>
      <c r="C243" s="43" t="s">
        <v>1102</v>
      </c>
      <c r="D243" s="43" t="s">
        <v>1103</v>
      </c>
      <c r="E243" s="43" t="s">
        <v>570</v>
      </c>
      <c r="F243" s="43" t="s">
        <v>1105</v>
      </c>
      <c r="G243" s="43" t="s">
        <v>547</v>
      </c>
      <c r="H243" s="43" t="s">
        <v>542</v>
      </c>
      <c r="I243" s="43" t="s">
        <v>542</v>
      </c>
      <c r="J243" s="44">
        <v>1</v>
      </c>
      <c r="K243" s="27" t="str">
        <f>IFERROR(IF(LEN(VLOOKUP($H243,Attributes!$A$1:$C$283,3,FALSE))=0,"",VLOOKUP($H243,Attributes!$A$1:$C$283,3,FALSE)),"")</f>
        <v>NVARCHAR(50)</v>
      </c>
    </row>
    <row r="244" spans="1:11" ht="12.3" x14ac:dyDescent="0.35">
      <c r="A244" s="43" t="s">
        <v>1116</v>
      </c>
      <c r="B244" s="43" t="s">
        <v>1229</v>
      </c>
      <c r="C244" s="43" t="s">
        <v>1104</v>
      </c>
      <c r="D244" s="43" t="s">
        <v>1103</v>
      </c>
      <c r="E244" s="43" t="s">
        <v>328</v>
      </c>
      <c r="F244" s="43" t="s">
        <v>1200</v>
      </c>
      <c r="G244" s="43" t="s">
        <v>321</v>
      </c>
      <c r="H244" s="43" t="s">
        <v>320</v>
      </c>
      <c r="I244" s="43" t="s">
        <v>320</v>
      </c>
      <c r="J244" s="44">
        <v>1</v>
      </c>
      <c r="K244" s="27" t="str">
        <f>IFERROR(IF(LEN(VLOOKUP($H244,Attributes!$A$1:$C$283,3,FALSE))=0,"",VLOOKUP($H244,Attributes!$A$1:$C$283,3,FALSE)),"")</f>
        <v>NVARCHAR(50)</v>
      </c>
    </row>
    <row r="245" spans="1:11" ht="12.3" x14ac:dyDescent="0.35">
      <c r="A245" s="43" t="s">
        <v>1148</v>
      </c>
      <c r="B245" s="43" t="s">
        <v>1229</v>
      </c>
      <c r="C245" s="43" t="s">
        <v>1104</v>
      </c>
      <c r="D245" s="43" t="s">
        <v>1103</v>
      </c>
      <c r="E245" s="43" t="s">
        <v>39</v>
      </c>
      <c r="F245" s="43" t="s">
        <v>1209</v>
      </c>
      <c r="G245" s="43" t="s">
        <v>71</v>
      </c>
      <c r="H245" s="43" t="s">
        <v>37</v>
      </c>
      <c r="I245" s="43" t="s">
        <v>283</v>
      </c>
      <c r="J245" s="44">
        <v>1</v>
      </c>
      <c r="K245" s="27" t="str">
        <f>IFERROR(IF(LEN(VLOOKUP($H245,Attributes!$A$1:$C$283,3,FALSE))=0,"",VLOOKUP($H245,Attributes!$A$1:$C$283,3,FALSE)),"")</f>
        <v>NVARCHAR(50)</v>
      </c>
    </row>
    <row r="246" spans="1:11" ht="12.3" x14ac:dyDescent="0.35">
      <c r="A246" s="43" t="s">
        <v>1151</v>
      </c>
      <c r="B246" s="43" t="s">
        <v>1229</v>
      </c>
      <c r="C246" s="43" t="s">
        <v>1104</v>
      </c>
      <c r="D246" s="43" t="s">
        <v>1103</v>
      </c>
      <c r="E246" s="43" t="s">
        <v>39</v>
      </c>
      <c r="F246" s="43" t="s">
        <v>1210</v>
      </c>
      <c r="G246" s="43" t="s">
        <v>71</v>
      </c>
      <c r="H246" s="43" t="s">
        <v>37</v>
      </c>
      <c r="I246" s="43" t="s">
        <v>284</v>
      </c>
      <c r="J246" s="44">
        <v>1</v>
      </c>
      <c r="K246" s="27" t="str">
        <f>IFERROR(IF(LEN(VLOOKUP($H246,Attributes!$A$1:$C$283,3,FALSE))=0,"",VLOOKUP($H246,Attributes!$A$1:$C$283,3,FALSE)),"")</f>
        <v>NVARCHAR(50)</v>
      </c>
    </row>
    <row r="247" spans="1:11" ht="12.3" x14ac:dyDescent="0.35">
      <c r="A247" s="48" t="s">
        <v>1181</v>
      </c>
      <c r="B247" s="48" t="s">
        <v>1228</v>
      </c>
      <c r="C247" s="48" t="s">
        <v>1320</v>
      </c>
      <c r="D247" s="48" t="s">
        <v>1103</v>
      </c>
      <c r="E247" s="48" t="s">
        <v>14</v>
      </c>
      <c r="F247" s="48" t="s">
        <v>1222</v>
      </c>
      <c r="G247" s="48" t="s">
        <v>215</v>
      </c>
      <c r="H247" s="43" t="s">
        <v>7</v>
      </c>
      <c r="I247" s="43" t="s">
        <v>7</v>
      </c>
      <c r="J247" s="44">
        <v>1</v>
      </c>
      <c r="K247" s="27" t="str">
        <f>IFERROR(IF(LEN(VLOOKUP($H247,Attributes!$A$1:$C$283,3,FALSE))=0,"",VLOOKUP($H247,Attributes!$A$1:$C$283,3,FALSE)),"")</f>
        <v>NVARCHAR(32)</v>
      </c>
    </row>
    <row r="248" spans="1:11" ht="12.3" x14ac:dyDescent="0.35">
      <c r="A248" s="48" t="s">
        <v>1181</v>
      </c>
      <c r="B248" s="48" t="s">
        <v>1228</v>
      </c>
      <c r="C248" s="48" t="s">
        <v>1320</v>
      </c>
      <c r="D248" s="48" t="s">
        <v>1103</v>
      </c>
      <c r="E248" s="48" t="s">
        <v>14</v>
      </c>
      <c r="F248" s="48" t="s">
        <v>1222</v>
      </c>
      <c r="G248" s="48" t="s">
        <v>215</v>
      </c>
      <c r="H248" s="43" t="s">
        <v>15</v>
      </c>
      <c r="I248" s="43" t="s">
        <v>15</v>
      </c>
      <c r="J248" s="44">
        <v>2</v>
      </c>
      <c r="K248" s="27" t="str">
        <f>IFERROR(IF(LEN(VLOOKUP($H248,Attributes!$A$1:$C$283,3,FALSE))=0,"",VLOOKUP($H248,Attributes!$A$1:$C$283,3,FALSE)),"")</f>
        <v>NVARCHAR(50)</v>
      </c>
    </row>
    <row r="249" spans="1:11" ht="12.3" x14ac:dyDescent="0.35">
      <c r="A249" s="48" t="s">
        <v>1181</v>
      </c>
      <c r="B249" s="48" t="s">
        <v>1228</v>
      </c>
      <c r="C249" s="48" t="s">
        <v>1320</v>
      </c>
      <c r="D249" s="48" t="s">
        <v>1103</v>
      </c>
      <c r="E249" s="48" t="s">
        <v>14</v>
      </c>
      <c r="F249" s="48" t="s">
        <v>1222</v>
      </c>
      <c r="G249" s="48" t="s">
        <v>215</v>
      </c>
      <c r="H249" s="43" t="s">
        <v>16</v>
      </c>
      <c r="I249" s="43" t="s">
        <v>16</v>
      </c>
      <c r="J249" s="44">
        <v>3</v>
      </c>
      <c r="K249" s="27" t="str">
        <f>IFERROR(IF(LEN(VLOOKUP($H249,Attributes!$A$1:$C$283,3,FALSE))=0,"",VLOOKUP($H249,Attributes!$A$1:$C$283,3,FALSE)),"")</f>
        <v>NVARCHAR(32)</v>
      </c>
    </row>
    <row r="250" spans="1:11" ht="12.3" x14ac:dyDescent="0.35">
      <c r="A250" s="48" t="s">
        <v>1185</v>
      </c>
      <c r="B250" s="48" t="s">
        <v>1228</v>
      </c>
      <c r="C250" s="48" t="s">
        <v>1320</v>
      </c>
      <c r="D250" s="48" t="s">
        <v>1103</v>
      </c>
      <c r="E250" s="48" t="s">
        <v>14</v>
      </c>
      <c r="F250" s="48" t="s">
        <v>1223</v>
      </c>
      <c r="G250" s="48" t="s">
        <v>102</v>
      </c>
      <c r="H250" s="43" t="s">
        <v>7</v>
      </c>
      <c r="I250" s="43" t="s">
        <v>7</v>
      </c>
      <c r="J250" s="44">
        <v>1</v>
      </c>
      <c r="K250" s="27" t="str">
        <f>IFERROR(IF(LEN(VLOOKUP($H250,Attributes!$A$1:$C$283,3,FALSE))=0,"",VLOOKUP($H250,Attributes!$A$1:$C$283,3,FALSE)),"")</f>
        <v>NVARCHAR(32)</v>
      </c>
    </row>
    <row r="251" spans="1:11" ht="12.3" x14ac:dyDescent="0.35">
      <c r="A251" s="48" t="s">
        <v>1185</v>
      </c>
      <c r="B251" s="48" t="s">
        <v>1228</v>
      </c>
      <c r="C251" s="48" t="s">
        <v>1320</v>
      </c>
      <c r="D251" s="48" t="s">
        <v>1103</v>
      </c>
      <c r="E251" s="48" t="s">
        <v>14</v>
      </c>
      <c r="F251" s="48" t="s">
        <v>1223</v>
      </c>
      <c r="G251" s="48" t="s">
        <v>102</v>
      </c>
      <c r="H251" s="43" t="s">
        <v>15</v>
      </c>
      <c r="I251" s="43" t="s">
        <v>15</v>
      </c>
      <c r="J251" s="44">
        <v>2</v>
      </c>
      <c r="K251" s="27" t="str">
        <f>IFERROR(IF(LEN(VLOOKUP($H251,Attributes!$A$1:$C$283,3,FALSE))=0,"",VLOOKUP($H251,Attributes!$A$1:$C$283,3,FALSE)),"")</f>
        <v>NVARCHAR(50)</v>
      </c>
    </row>
    <row r="252" spans="1:11" ht="12.3" x14ac:dyDescent="0.35">
      <c r="A252" s="48" t="s">
        <v>1185</v>
      </c>
      <c r="B252" s="48" t="s">
        <v>1228</v>
      </c>
      <c r="C252" s="48" t="s">
        <v>1320</v>
      </c>
      <c r="D252" s="48" t="s">
        <v>1103</v>
      </c>
      <c r="E252" s="48" t="s">
        <v>14</v>
      </c>
      <c r="F252" s="48" t="s">
        <v>1223</v>
      </c>
      <c r="G252" s="48" t="s">
        <v>102</v>
      </c>
      <c r="H252" s="43" t="s">
        <v>16</v>
      </c>
      <c r="I252" s="43" t="s">
        <v>16</v>
      </c>
      <c r="J252" s="44">
        <v>3</v>
      </c>
      <c r="K252" s="27" t="str">
        <f>IFERROR(IF(LEN(VLOOKUP($H252,Attributes!$A$1:$C$283,3,FALSE))=0,"",VLOOKUP($H252,Attributes!$A$1:$C$283,3,FALSE)),"")</f>
        <v>NVARCHAR(32)</v>
      </c>
    </row>
    <row r="253" spans="1:11" ht="12.3" x14ac:dyDescent="0.35">
      <c r="A253" s="43" t="s">
        <v>1118</v>
      </c>
      <c r="B253" s="43" t="s">
        <v>1229</v>
      </c>
      <c r="C253" s="43" t="s">
        <v>1104</v>
      </c>
      <c r="D253" s="43" t="s">
        <v>1103</v>
      </c>
      <c r="E253" s="43" t="s">
        <v>22</v>
      </c>
      <c r="F253" s="43" t="s">
        <v>1206</v>
      </c>
      <c r="G253" s="43" t="s">
        <v>170</v>
      </c>
      <c r="H253" s="43" t="s">
        <v>23</v>
      </c>
      <c r="I253" s="43" t="s">
        <v>148</v>
      </c>
      <c r="J253" s="44">
        <v>1</v>
      </c>
      <c r="K253" s="27" t="str">
        <f>IFERROR(IF(LEN(VLOOKUP($H253,Attributes!$A$1:$C$283,3,FALSE))=0,"",VLOOKUP($H253,Attributes!$A$1:$C$283,3,FALSE)),"")</f>
        <v>NVARCHAR(32)</v>
      </c>
    </row>
    <row r="254" spans="1:11" ht="12.3" x14ac:dyDescent="0.35">
      <c r="A254" s="43" t="s">
        <v>1135</v>
      </c>
      <c r="B254" s="43" t="s">
        <v>1228</v>
      </c>
      <c r="C254" s="43" t="s">
        <v>1320</v>
      </c>
      <c r="D254" s="43" t="s">
        <v>1103</v>
      </c>
      <c r="E254" s="43" t="s">
        <v>287</v>
      </c>
      <c r="F254" s="43" t="s">
        <v>1231</v>
      </c>
      <c r="G254" s="43" t="s">
        <v>102</v>
      </c>
      <c r="H254" s="43" t="s">
        <v>277</v>
      </c>
      <c r="I254" s="43" t="s">
        <v>277</v>
      </c>
      <c r="J254" s="44">
        <v>1</v>
      </c>
      <c r="K254" s="27" t="str">
        <f>IFERROR(IF(LEN(VLOOKUP($H254,Attributes!$A$1:$C$283,3,FALSE))=0,"",VLOOKUP($H254,Attributes!$A$1:$C$283,3,FALSE)),"")</f>
        <v>NVARCHAR(50)</v>
      </c>
    </row>
    <row r="255" spans="1:11" ht="12.3" x14ac:dyDescent="0.35">
      <c r="A255" s="43" t="s">
        <v>1150</v>
      </c>
      <c r="B255" s="43" t="s">
        <v>1229</v>
      </c>
      <c r="C255" s="43" t="s">
        <v>1104</v>
      </c>
      <c r="D255" s="43" t="s">
        <v>1103</v>
      </c>
      <c r="E255" s="43" t="s">
        <v>39</v>
      </c>
      <c r="F255" s="43" t="s">
        <v>1149</v>
      </c>
      <c r="G255" s="43" t="s">
        <v>179</v>
      </c>
      <c r="H255" s="43" t="s">
        <v>37</v>
      </c>
      <c r="I255" s="43" t="s">
        <v>283</v>
      </c>
      <c r="J255" s="44">
        <v>1</v>
      </c>
      <c r="K255" s="27" t="str">
        <f>IFERROR(IF(LEN(VLOOKUP($H255,Attributes!$A$1:$C$283,3,FALSE))=0,"",VLOOKUP($H255,Attributes!$A$1:$C$283,3,FALSE)),"")</f>
        <v>NVARCHAR(50)</v>
      </c>
    </row>
    <row r="256" spans="1:11" ht="12.3" x14ac:dyDescent="0.35">
      <c r="A256" s="43" t="s">
        <v>1114</v>
      </c>
      <c r="B256" s="43" t="s">
        <v>1229</v>
      </c>
      <c r="C256" s="43" t="s">
        <v>1104</v>
      </c>
      <c r="D256" s="43" t="s">
        <v>1103</v>
      </c>
      <c r="E256" s="43" t="s">
        <v>348</v>
      </c>
      <c r="F256" s="43" t="s">
        <v>1199</v>
      </c>
      <c r="G256" s="43" t="s">
        <v>239</v>
      </c>
      <c r="H256" s="43" t="s">
        <v>346</v>
      </c>
      <c r="I256" s="43" t="s">
        <v>346</v>
      </c>
      <c r="J256" s="44">
        <v>1</v>
      </c>
      <c r="K256" s="27" t="str">
        <f>IFERROR(IF(LEN(VLOOKUP($H256,Attributes!$A$1:$C$283,3,FALSE))=0,"",VLOOKUP($H256,Attributes!$A$1:$C$283,3,FALSE)),"")</f>
        <v>NVARCHAR(25)</v>
      </c>
    </row>
    <row r="257" spans="1:11" ht="12.3" x14ac:dyDescent="0.35">
      <c r="A257" s="43" t="s">
        <v>1132</v>
      </c>
      <c r="B257" s="43" t="s">
        <v>1229</v>
      </c>
      <c r="C257" s="43" t="s">
        <v>1104</v>
      </c>
      <c r="D257" s="43" t="s">
        <v>1103</v>
      </c>
      <c r="E257" s="43" t="s">
        <v>30</v>
      </c>
      <c r="F257" s="43" t="s">
        <v>1117</v>
      </c>
      <c r="G257" s="43" t="s">
        <v>32</v>
      </c>
      <c r="H257" s="43" t="s">
        <v>31</v>
      </c>
      <c r="I257" s="43" t="s">
        <v>31</v>
      </c>
      <c r="J257" s="44">
        <v>1</v>
      </c>
      <c r="K257" s="27" t="str">
        <f>IFERROR(IF(LEN(VLOOKUP($H257,Attributes!$A$1:$C$283,3,FALSE))=0,"",VLOOKUP($H257,Attributes!$A$1:$C$283,3,FALSE)),"")</f>
        <v>NVARCHAR(50)</v>
      </c>
    </row>
    <row r="258" spans="1:11" ht="12.3" x14ac:dyDescent="0.35">
      <c r="A258" s="43" t="s">
        <v>1163</v>
      </c>
      <c r="B258" s="43" t="s">
        <v>1229</v>
      </c>
      <c r="C258" s="43" t="s">
        <v>1102</v>
      </c>
      <c r="D258" s="43" t="s">
        <v>1103</v>
      </c>
      <c r="E258" s="43" t="s">
        <v>290</v>
      </c>
      <c r="F258" s="43" t="s">
        <v>1218</v>
      </c>
      <c r="G258" s="43" t="s">
        <v>14</v>
      </c>
      <c r="H258" s="43" t="s">
        <v>289</v>
      </c>
      <c r="I258" s="43" t="s">
        <v>289</v>
      </c>
      <c r="J258" s="44">
        <v>1</v>
      </c>
      <c r="K258" s="27" t="str">
        <f>IFERROR(IF(LEN(VLOOKUP($H258,Attributes!$A$1:$C$283,3,FALSE))=0,"",VLOOKUP($H258,Attributes!$A$1:$C$283,3,FALSE)),"")</f>
        <v>NVARCHAR(32)</v>
      </c>
    </row>
    <row r="259" spans="1:11" ht="12.3" x14ac:dyDescent="0.4">
      <c r="A259" s="46" t="s">
        <v>1797</v>
      </c>
      <c r="B259" s="48" t="s">
        <v>1228</v>
      </c>
      <c r="C259" s="48" t="s">
        <v>1320</v>
      </c>
      <c r="D259" s="48" t="s">
        <v>1103</v>
      </c>
      <c r="E259" s="48" t="s">
        <v>14</v>
      </c>
      <c r="F259" s="48" t="s">
        <v>1180</v>
      </c>
      <c r="G259" s="48" t="s">
        <v>291</v>
      </c>
      <c r="H259" s="43" t="s">
        <v>7</v>
      </c>
      <c r="I259" s="43" t="s">
        <v>7</v>
      </c>
      <c r="J259" s="44">
        <v>1</v>
      </c>
      <c r="K259" s="27" t="str">
        <f>IFERROR(IF(LEN(VLOOKUP($H259,Attributes!$A$1:$C$283,3,FALSE))=0,"",VLOOKUP($H259,Attributes!$A$1:$C$283,3,FALSE)),"")</f>
        <v>NVARCHAR(32)</v>
      </c>
    </row>
    <row r="260" spans="1:11" ht="12.3" x14ac:dyDescent="0.4">
      <c r="A260" s="46" t="s">
        <v>1797</v>
      </c>
      <c r="B260" s="48" t="s">
        <v>1228</v>
      </c>
      <c r="C260" s="48" t="s">
        <v>1320</v>
      </c>
      <c r="D260" s="48" t="s">
        <v>1103</v>
      </c>
      <c r="E260" s="48" t="s">
        <v>14</v>
      </c>
      <c r="F260" s="48" t="s">
        <v>1180</v>
      </c>
      <c r="G260" s="48" t="s">
        <v>291</v>
      </c>
      <c r="H260" s="43" t="s">
        <v>15</v>
      </c>
      <c r="I260" s="43" t="s">
        <v>15</v>
      </c>
      <c r="J260" s="44">
        <v>2</v>
      </c>
      <c r="K260" s="27" t="str">
        <f>IFERROR(IF(LEN(VLOOKUP($H260,Attributes!$A$1:$C$283,3,FALSE))=0,"",VLOOKUP($H260,Attributes!$A$1:$C$283,3,FALSE)),"")</f>
        <v>NVARCHAR(50)</v>
      </c>
    </row>
    <row r="261" spans="1:11" ht="12.3" x14ac:dyDescent="0.4">
      <c r="A261" s="46" t="s">
        <v>1797</v>
      </c>
      <c r="B261" s="48" t="s">
        <v>1228</v>
      </c>
      <c r="C261" s="48" t="s">
        <v>1320</v>
      </c>
      <c r="D261" s="48" t="s">
        <v>1103</v>
      </c>
      <c r="E261" s="48" t="s">
        <v>14</v>
      </c>
      <c r="F261" s="48" t="s">
        <v>1180</v>
      </c>
      <c r="G261" s="48" t="s">
        <v>291</v>
      </c>
      <c r="H261" s="43" t="s">
        <v>16</v>
      </c>
      <c r="I261" s="43" t="s">
        <v>16</v>
      </c>
      <c r="J261" s="44">
        <v>3</v>
      </c>
      <c r="K261" s="27" t="str">
        <f>IFERROR(IF(LEN(VLOOKUP($H261,Attributes!$A$1:$C$283,3,FALSE))=0,"",VLOOKUP($H261,Attributes!$A$1:$C$283,3,FALSE)),"")</f>
        <v>NVARCHAR(32)</v>
      </c>
    </row>
    <row r="262" spans="1:11" ht="12.3" x14ac:dyDescent="0.4">
      <c r="A262" s="46" t="s">
        <v>1798</v>
      </c>
      <c r="B262" s="48" t="s">
        <v>1229</v>
      </c>
      <c r="C262" s="48" t="s">
        <v>1102</v>
      </c>
      <c r="D262" s="48" t="s">
        <v>1103</v>
      </c>
      <c r="E262" s="48" t="s">
        <v>1354</v>
      </c>
      <c r="F262" s="48" t="s">
        <v>1130</v>
      </c>
      <c r="G262" s="48" t="s">
        <v>1356</v>
      </c>
      <c r="H262" s="43" t="s">
        <v>1359</v>
      </c>
      <c r="I262" s="43" t="s">
        <v>1359</v>
      </c>
      <c r="J262" s="44">
        <v>1</v>
      </c>
      <c r="K262" s="27" t="s">
        <v>990</v>
      </c>
    </row>
  </sheetData>
  <autoFilter ref="A1:J262"/>
  <sortState ref="A2:J262">
    <sortCondition ref="A2:A262"/>
    <sortCondition ref="E2:E262"/>
    <sortCondition ref="J2:J262"/>
  </sortState>
  <conditionalFormatting sqref="A2:G255 A257:G262">
    <cfRule type="expression" dxfId="1" priority="1">
      <formula>$A1=$A2</formula>
    </cfRule>
  </conditionalFormatting>
  <conditionalFormatting sqref="A256:G256">
    <cfRule type="expression" dxfId="0" priority="3">
      <formula>#REF!=$A256</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Notes &amp; Contents</vt:lpstr>
      <vt:lpstr>Data Blocks</vt:lpstr>
      <vt:lpstr>Entities</vt:lpstr>
      <vt:lpstr>Attributes</vt:lpstr>
      <vt:lpstr>Entity &amp; Attribute Detail</vt:lpstr>
      <vt:lpstr>Relationships</vt:lpstr>
      <vt:lpstr>'Entity &amp; Attribute Detail'!Print_Area</vt:lpstr>
      <vt:lpstr>'Notes &amp; Contents'!Print_Area</vt:lpstr>
      <vt:lpstr>'Entity &amp; Attribute Detail'!Print_Titles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2018-01-18T17:13:51Z</dcterms:created>
  <dcterms:modified xsi:type="dcterms:W3CDTF">2018-01-19T10:30:40Z</dcterms:modified>
</cp:coreProperties>
</file>